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'Лист1'!$A$1:$U$122</definedName>
  </definedNames>
  <calcPr fullCalcOnLoad="1"/>
</workbook>
</file>

<file path=xl/sharedStrings.xml><?xml version="1.0" encoding="utf-8"?>
<sst xmlns="http://schemas.openxmlformats.org/spreadsheetml/2006/main" count="536" uniqueCount="348">
  <si>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</si>
  <si>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</si>
  <si>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</si>
  <si>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</si>
  <si>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</si>
  <si>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</si>
  <si>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</si>
  <si>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</si>
  <si>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</si>
  <si>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</si>
  <si>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</si>
  <si>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</si>
  <si>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</si>
  <si>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</si>
  <si>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</si>
  <si>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</si>
  <si>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</si>
  <si>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</si>
  <si>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</si>
  <si>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</si>
  <si>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</si>
  <si>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</si>
  <si>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</si>
  <si>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</si>
  <si>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</si>
  <si>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</si>
  <si>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</si>
  <si>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</si>
  <si>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</si>
  <si>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</si>
  <si>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</si>
  <si>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</si>
  <si>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</si>
  <si>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</si>
  <si>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</si>
  <si>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</si>
  <si>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</si>
  <si>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</si>
  <si>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</si>
  <si>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</si>
  <si>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</si>
  <si>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</si>
  <si>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</si>
  <si>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</si>
  <si>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</si>
  <si>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</si>
  <si>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</si>
  <si>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</si>
  <si>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</si>
  <si>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</si>
  <si>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</si>
  <si>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</si>
  <si>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</si>
  <si>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</si>
  <si>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</si>
  <si>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</si>
  <si>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</si>
  <si>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</si>
  <si>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</si>
  <si>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</si>
  <si>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</si>
  <si>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</si>
  <si>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</si>
  <si>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</si>
  <si>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</si>
  <si>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</si>
  <si>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</si>
  <si>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</si>
  <si>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</si>
  <si>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</si>
  <si>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</si>
  <si>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</si>
  <si>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</si>
  <si>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</si>
  <si>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</si>
  <si>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</si>
  <si>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</si>
  <si>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</si>
  <si>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</si>
  <si>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</si>
  <si>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</si>
  <si>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</si>
  <si>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</si>
  <si>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</si>
  <si>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</si>
  <si>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</si>
  <si>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</si>
  <si>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</si>
  <si>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</si>
  <si>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</si>
  <si>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</si>
  <si>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</si>
  <si>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</si>
  <si>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</si>
  <si>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</si>
  <si>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</si>
  <si>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</si>
  <si>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</si>
  <si>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</si>
  <si>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</si>
  <si>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</si>
  <si>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</si>
  <si>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</si>
  <si>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</si>
  <si>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</si>
  <si>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</si>
  <si>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</si>
  <si>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</si>
  <si>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</si>
  <si>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</si>
  <si>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</si>
  <si>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</si>
  <si>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</si>
  <si>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</si>
  <si>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</si>
  <si>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</si>
  <si>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</si>
  <si>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</si>
  <si>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</si>
  <si>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</si>
  <si>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</si>
  <si>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</si>
  <si>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</si>
  <si>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</si>
  <si>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</si>
  <si>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</si>
  <si>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</si>
  <si>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</si>
  <si>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</si>
  <si>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</si>
  <si>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</si>
  <si>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</si>
  <si>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</si>
  <si>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</si>
  <si>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</si>
  <si>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</si>
  <si>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</si>
  <si>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</si>
  <si>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</si>
  <si>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</si>
  <si>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</si>
  <si>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</si>
  <si>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</si>
  <si>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</si>
  <si>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</si>
  <si>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</si>
  <si>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</si>
  <si>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</si>
  <si>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</si>
  <si>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</si>
  <si>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</si>
  <si>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</si>
  <si>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</si>
  <si>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</si>
  <si>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</si>
  <si>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</si>
  <si>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</si>
  <si>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</si>
  <si>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</si>
  <si>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</si>
  <si>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</si>
  <si>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</si>
  <si>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</si>
  <si>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</si>
  <si>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</si>
  <si>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</si>
  <si>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</si>
  <si>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</si>
  <si>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</si>
  <si>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</si>
  <si>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</si>
  <si>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</si>
  <si>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</si>
  <si>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</si>
  <si>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</si>
  <si>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</si>
  <si>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</si>
  <si>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</si>
  <si>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</si>
  <si>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</si>
  <si>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</si>
  <si>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</si>
  <si>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</si>
  <si>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</si>
  <si>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</si>
  <si>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</si>
  <si>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</si>
  <si>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</si>
  <si>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</si>
  <si>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</si>
  <si>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</si>
  <si>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</si>
  <si>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</si>
  <si>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</si>
  <si>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</si>
  <si>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</si>
  <si>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</si>
  <si>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</si>
  <si>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</si>
  <si>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</si>
  <si>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</si>
  <si>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</si>
  <si>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</si>
  <si>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</si>
  <si>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</si>
  <si>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</si>
  <si>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</si>
  <si>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</si>
  <si>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</si>
  <si>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</si>
  <si>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</si>
  <si>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</si>
  <si>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</si>
  <si>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</si>
  <si>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</si>
  <si>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</si>
  <si>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</si>
  <si>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</si>
  <si>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</si>
  <si>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</si>
  <si>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</si>
  <si>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</si>
  <si>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</si>
  <si>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Свод доходов муниципального бюджета на 2021 год и плановый период 2022 и 2023 годов</t>
  </si>
  <si>
    <t>на 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</si>
  <si>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</si>
  <si>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</si>
  <si>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</si>
  <si>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</si>
  <si>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</si>
  <si>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</si>
  <si>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</si>
  <si>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</si>
  <si>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</si>
  <si>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</si>
  <si>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</si>
  <si>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</si>
  <si>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</si>
  <si>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</si>
  <si>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</si>
  <si>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</si>
  <si>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</si>
  <si>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</si>
  <si>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</si>
  <si>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</si>
  <si>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</si>
  <si>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</si>
  <si>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</si>
  <si>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</si>
  <si>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</si>
  <si>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</si>
  <si>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</si>
  <si>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</si>
  <si>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</si>
  <si>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</si>
  <si>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</si>
  <si>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</si>
  <si>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</si>
  <si>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</si>
  <si>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</si>
  <si>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</si>
  <si>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</si>
  <si>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</si>
  <si>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</si>
  <si>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</si>
  <si>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</si>
  <si>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</si>
  <si>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</si>
  <si>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</si>
  <si>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</si>
  <si>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</si>
  <si>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</si>
  <si>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</si>
  <si>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</si>
  <si>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</si>
  <si>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</si>
  <si>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</si>
  <si>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</si>
  <si>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</si>
  <si>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</si>
  <si>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</si>
  <si>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</si>
  <si>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</si>
  <si>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</si>
  <si>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на реализацию мероприятий по благоустройству сельских территорий </t>
  </si>
  <si>
    <t>Субсидии на реализацию мероприятий по благоустройству сельских территорий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</si>
  <si>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</si>
  <si>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</si>
  <si>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</si>
  <si>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</si>
  <si>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</si>
  <si>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</si>
  <si>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</si>
  <si>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</si>
  <si>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</si>
  <si>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</si>
  <si>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</si>
  <si>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</si>
  <si>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</si>
  <si>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</si>
  <si>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</si>
  <si>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</si>
  <si>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</si>
  <si>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</si>
  <si>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</si>
  <si>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</si>
  <si>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</si>
  <si>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</si>
  <si>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</si>
  <si>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</si>
  <si>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</si>
  <si>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</si>
  <si>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</si>
  <si>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</si>
  <si>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</si>
  <si>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</si>
  <si>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</si>
  <si>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</si>
  <si>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</si>
  <si>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</si>
  <si>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</si>
  <si>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</si>
  <si>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</si>
  <si>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</si>
  <si>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</si>
  <si>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</si>
  <si>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</si>
  <si>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</si>
  <si>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</si>
  <si>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</si>
  <si>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</si>
  <si>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</si>
  <si>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</si>
  <si>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</si>
  <si>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</si>
  <si>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</si>
  <si>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</si>
  <si>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</si>
  <si>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</si>
  <si>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 от 25 декабря 2020 года  № 284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2021 год 
и плановый период 2022 и 2023 годов» 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</si>
  <si>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</si>
  <si>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</si>
  <si>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муниципальных районов реализацию мероприятий по поэтапному внедрению Всероссийского физкультурно-спортивного комплекса «Готов к труду и обороне» (ГТО)</t>
  </si>
  <si>
    <t xml:space="preserve">49  </t>
  </si>
  <si>
    <t>74</t>
  </si>
  <si>
    <t>Субсидии бюджетам муниципальных районов на создание в муниципальных общеобразовательных организациях условий для организации горячего питания обучающихся</t>
  </si>
  <si>
    <t>Иные межбюджетные трансферты, передаваемые бюджетам муниципальных районов на приобретение и установку оборудования для детской игровой и спортивной площадки в д.Сафонова</t>
  </si>
  <si>
    <t>Иные межбюджетные трансферты, передаваемые бюджетам муниципальных районов на приобретение вакуумной ассенизационной машины, предназначенной для откачивания жидких коммунальных отходов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</si>
</sst>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2"/>
  <sheetViews>
    <sheetView tabSelected="1" view="pageBreakPreview" zoomScaleNormal="115" zoomScaleSheetLayoutView="100" workbookViewId="0" topLeftCell="Q84">
      <selection activeCell="S64" sqref="S64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339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7" t="s">
        <v>187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7" t="s">
        <v>17</v>
      </c>
      <c r="R9" s="104" t="s">
        <v>116</v>
      </c>
      <c r="S9" s="101" t="s">
        <v>20</v>
      </c>
      <c r="T9" s="102"/>
      <c r="U9" s="103"/>
    </row>
    <row r="10" spans="1:21" ht="18" customHeight="1" hidden="1">
      <c r="A10" s="10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8"/>
      <c r="R10" s="105"/>
      <c r="S10" s="31"/>
      <c r="T10" s="32"/>
      <c r="U10" s="32"/>
    </row>
    <row r="11" spans="1:21" ht="24" customHeight="1">
      <c r="A11" s="10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9"/>
      <c r="R11" s="106"/>
      <c r="S11" s="33" t="s">
        <v>194</v>
      </c>
      <c r="T11" s="34" t="s">
        <v>206</v>
      </c>
      <c r="U11" s="34" t="s">
        <v>224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SUM(S14,S18,S23,S25,S31,S33,S36,S40,S16)</f>
        <v>222588.5</v>
      </c>
      <c r="T13" s="41">
        <f>SUM(T14+T16+T18+T23+T25+T31+T33+T36+T40)</f>
        <v>235158</v>
      </c>
      <c r="U13" s="41">
        <f>SUM(U14+U17+U18+U23+U25+U31+U33+U36+U40)</f>
        <v>253308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186822</v>
      </c>
      <c r="T14" s="45">
        <f>SUM(T15)</f>
        <v>201469</v>
      </c>
      <c r="U14" s="45">
        <f>SUM(U15)</f>
        <v>218638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5" t="s">
        <v>119</v>
      </c>
      <c r="R15" s="43" t="s">
        <v>72</v>
      </c>
      <c r="S15" s="44">
        <v>186822</v>
      </c>
      <c r="T15" s="45">
        <v>201469</v>
      </c>
      <c r="U15" s="45">
        <v>218638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157</v>
      </c>
      <c r="R16" s="43" t="s">
        <v>145</v>
      </c>
      <c r="S16" s="44">
        <f>SUM(S17)</f>
        <v>4000</v>
      </c>
      <c r="T16" s="45">
        <f>SUM(T17)</f>
        <v>4180</v>
      </c>
      <c r="U16" s="45">
        <f>SUM(U17)</f>
        <v>4350.3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144</v>
      </c>
      <c r="R17" s="43" t="s">
        <v>146</v>
      </c>
      <c r="S17" s="44">
        <v>4000</v>
      </c>
      <c r="T17" s="45">
        <v>4180</v>
      </c>
      <c r="U17" s="45">
        <v>4350.3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8300</v>
      </c>
      <c r="T18" s="45">
        <f>SUM(T19:T22)</f>
        <v>7509.8</v>
      </c>
      <c r="U18" s="45">
        <f>SUM(U19:U22)</f>
        <v>8049</v>
      </c>
    </row>
    <row r="19" spans="1:21" ht="24" customHeight="1">
      <c r="A19" s="37" t="s">
        <v>162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158</v>
      </c>
      <c r="R19" s="43" t="s">
        <v>159</v>
      </c>
      <c r="S19" s="44">
        <v>5900</v>
      </c>
      <c r="T19" s="45">
        <v>6384</v>
      </c>
      <c r="U19" s="45">
        <v>6880</v>
      </c>
    </row>
    <row r="20" spans="1:21" ht="13.5" customHeight="1">
      <c r="A20" s="37" t="s">
        <v>163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1315</v>
      </c>
      <c r="T20" s="45">
        <v>0</v>
      </c>
      <c r="U20" s="45">
        <v>0</v>
      </c>
    </row>
    <row r="21" spans="1:21" ht="12.75">
      <c r="A21" s="37" t="s">
        <v>164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735</v>
      </c>
      <c r="T21" s="45">
        <v>758.8</v>
      </c>
      <c r="U21" s="45">
        <v>784</v>
      </c>
    </row>
    <row r="22" spans="1:21" ht="24">
      <c r="A22" s="37" t="s">
        <v>165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216</v>
      </c>
      <c r="R22" s="43" t="s">
        <v>217</v>
      </c>
      <c r="S22" s="44">
        <v>350</v>
      </c>
      <c r="T22" s="45">
        <v>367</v>
      </c>
      <c r="U22" s="45">
        <v>385</v>
      </c>
    </row>
    <row r="23" spans="1:21" ht="12.75">
      <c r="A23" s="37" t="s">
        <v>166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1300</v>
      </c>
      <c r="T23" s="45">
        <f>SUM(T24)</f>
        <v>1344</v>
      </c>
      <c r="U23" s="45">
        <f>SUM(U24)</f>
        <v>1400</v>
      </c>
    </row>
    <row r="24" spans="1:21" ht="36" customHeight="1">
      <c r="A24" s="37" t="s">
        <v>167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141</v>
      </c>
      <c r="S24" s="44">
        <v>1300</v>
      </c>
      <c r="T24" s="45">
        <v>1344</v>
      </c>
      <c r="U24" s="45">
        <v>1400</v>
      </c>
    </row>
    <row r="25" spans="1:21" ht="24">
      <c r="A25" s="37" t="s">
        <v>168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2442.5</v>
      </c>
      <c r="T25" s="45">
        <f>SUM(T26:T30)</f>
        <v>2554.7</v>
      </c>
      <c r="U25" s="45">
        <f>SUM(U26:U30)</f>
        <v>2669.7</v>
      </c>
    </row>
    <row r="26" spans="1:21" ht="58.5" customHeight="1">
      <c r="A26" s="37" t="s">
        <v>169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184</v>
      </c>
      <c r="R26" s="43" t="s">
        <v>188</v>
      </c>
      <c r="S26" s="44">
        <v>1227</v>
      </c>
      <c r="T26" s="45">
        <v>1276</v>
      </c>
      <c r="U26" s="45">
        <v>1327</v>
      </c>
    </row>
    <row r="27" spans="1:21" ht="47.25" customHeight="1">
      <c r="A27" s="37" t="s">
        <v>170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131</v>
      </c>
      <c r="S27" s="44">
        <v>36</v>
      </c>
      <c r="T27" s="45">
        <v>38</v>
      </c>
      <c r="U27" s="45">
        <v>39</v>
      </c>
    </row>
    <row r="28" spans="1:21" ht="48" customHeight="1">
      <c r="A28" s="37" t="s">
        <v>171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132</v>
      </c>
      <c r="S28" s="44">
        <v>301</v>
      </c>
      <c r="T28" s="45">
        <v>312.4</v>
      </c>
      <c r="U28" s="45">
        <v>323</v>
      </c>
    </row>
    <row r="29" spans="1:21" ht="24.75" customHeight="1">
      <c r="A29" s="37" t="s">
        <v>172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160</v>
      </c>
      <c r="R29" s="43" t="s">
        <v>152</v>
      </c>
      <c r="S29" s="44">
        <v>854.5</v>
      </c>
      <c r="T29" s="45">
        <v>903.3</v>
      </c>
      <c r="U29" s="45">
        <v>954.7</v>
      </c>
    </row>
    <row r="30" spans="1:21" ht="35.25" customHeight="1">
      <c r="A30" s="37" t="s">
        <v>173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147</v>
      </c>
      <c r="R30" s="43" t="s">
        <v>148</v>
      </c>
      <c r="S30" s="44">
        <v>24</v>
      </c>
      <c r="T30" s="45">
        <v>25</v>
      </c>
      <c r="U30" s="45">
        <v>26</v>
      </c>
    </row>
    <row r="31" spans="1:21" ht="12.75">
      <c r="A31" s="37" t="s">
        <v>174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229</v>
      </c>
      <c r="T31" s="45">
        <f>SUM(T32)</f>
        <v>229</v>
      </c>
      <c r="U31" s="45">
        <f>SUM(U32)</f>
        <v>229</v>
      </c>
    </row>
    <row r="32" spans="1:21" ht="15.75" customHeight="1">
      <c r="A32" s="37" t="s">
        <v>175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229</v>
      </c>
      <c r="T32" s="45">
        <v>229</v>
      </c>
      <c r="U32" s="45">
        <v>229</v>
      </c>
    </row>
    <row r="33" spans="1:21" ht="24">
      <c r="A33" s="37" t="s">
        <v>176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161</v>
      </c>
      <c r="S33" s="44">
        <f>SUM(S34:S35)</f>
        <v>18473.5</v>
      </c>
      <c r="T33" s="45">
        <f>SUM(T34:T35)</f>
        <v>16965.8</v>
      </c>
      <c r="U33" s="45">
        <f>SUM(U34:U35)</f>
        <v>16991.300000000003</v>
      </c>
    </row>
    <row r="34" spans="1:21" ht="25.5" customHeight="1">
      <c r="A34" s="37" t="s">
        <v>177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137</v>
      </c>
      <c r="R34" s="43" t="s">
        <v>138</v>
      </c>
      <c r="S34" s="44">
        <v>17988.5</v>
      </c>
      <c r="T34" s="45">
        <v>16462</v>
      </c>
      <c r="U34" s="45">
        <v>16467.4</v>
      </c>
    </row>
    <row r="35" spans="1:21" ht="24">
      <c r="A35" s="37" t="s">
        <v>178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139</v>
      </c>
      <c r="R35" s="43" t="s">
        <v>140</v>
      </c>
      <c r="S35" s="44">
        <v>485</v>
      </c>
      <c r="T35" s="45">
        <v>503.8</v>
      </c>
      <c r="U35" s="45">
        <v>523.9</v>
      </c>
    </row>
    <row r="36" spans="1:21" ht="15" customHeight="1">
      <c r="A36" s="37" t="s">
        <v>179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SUM(S37:S39)</f>
        <v>396</v>
      </c>
      <c r="T36" s="45">
        <f>SUM(T37:T39)</f>
        <v>255</v>
      </c>
      <c r="U36" s="45">
        <f>SUM(U37:U39)</f>
        <v>316</v>
      </c>
    </row>
    <row r="37" spans="1:21" ht="61.5" customHeight="1">
      <c r="A37" s="37" t="s">
        <v>180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191</v>
      </c>
      <c r="R37" s="43" t="s">
        <v>190</v>
      </c>
      <c r="S37" s="44">
        <v>150</v>
      </c>
      <c r="T37" s="45">
        <v>0</v>
      </c>
      <c r="U37" s="45">
        <v>50</v>
      </c>
    </row>
    <row r="38" spans="1:21" ht="34.5" customHeight="1">
      <c r="A38" s="37" t="s">
        <v>243</v>
      </c>
      <c r="B38" s="37" t="s">
        <v>55</v>
      </c>
      <c r="C38" s="37" t="s">
        <v>56</v>
      </c>
      <c r="D38" s="37" t="s">
        <v>104</v>
      </c>
      <c r="E38" s="37" t="s">
        <v>91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85</v>
      </c>
      <c r="L38" s="37" t="s">
        <v>86</v>
      </c>
      <c r="M38" s="37" t="s">
        <v>59</v>
      </c>
      <c r="N38" s="37" t="s">
        <v>1</v>
      </c>
      <c r="O38" s="42"/>
      <c r="P38" s="42"/>
      <c r="Q38" s="37" t="s">
        <v>185</v>
      </c>
      <c r="R38" s="46" t="s">
        <v>189</v>
      </c>
      <c r="S38" s="44">
        <v>236</v>
      </c>
      <c r="T38" s="45">
        <v>245</v>
      </c>
      <c r="U38" s="45">
        <v>255</v>
      </c>
    </row>
    <row r="39" spans="1:21" ht="34.5" customHeight="1">
      <c r="A39" s="37" t="s">
        <v>244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133</v>
      </c>
      <c r="R39" s="46" t="s">
        <v>215</v>
      </c>
      <c r="S39" s="44">
        <v>10</v>
      </c>
      <c r="T39" s="45">
        <v>10</v>
      </c>
      <c r="U39" s="45">
        <v>11</v>
      </c>
    </row>
    <row r="40" spans="1:21" ht="12.75">
      <c r="A40" s="37" t="s">
        <v>245</v>
      </c>
      <c r="B40" s="37" t="s">
        <v>55</v>
      </c>
      <c r="C40" s="37" t="s">
        <v>56</v>
      </c>
      <c r="D40" s="37" t="s">
        <v>95</v>
      </c>
      <c r="E40" s="37" t="s">
        <v>96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55</v>
      </c>
      <c r="L40" s="37" t="s">
        <v>62</v>
      </c>
      <c r="M40" s="37" t="s">
        <v>59</v>
      </c>
      <c r="N40" s="37" t="s">
        <v>1</v>
      </c>
      <c r="O40" s="42"/>
      <c r="P40" s="42"/>
      <c r="Q40" s="37" t="s">
        <v>97</v>
      </c>
      <c r="R40" s="43" t="s">
        <v>96</v>
      </c>
      <c r="S40" s="44">
        <f>SUM(S41:S52)</f>
        <v>625.5</v>
      </c>
      <c r="T40" s="45">
        <f>SUM(T41:T52)</f>
        <v>650.6999999999999</v>
      </c>
      <c r="U40" s="45">
        <f>SUM(U41:U52)</f>
        <v>664.7</v>
      </c>
    </row>
    <row r="41" spans="1:21" ht="59.25" customHeight="1">
      <c r="A41" s="37" t="s">
        <v>246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214</v>
      </c>
      <c r="R41" s="43" t="s">
        <v>213</v>
      </c>
      <c r="S41" s="44">
        <v>4.2</v>
      </c>
      <c r="T41" s="45">
        <v>4.3</v>
      </c>
      <c r="U41" s="45">
        <v>4.5</v>
      </c>
    </row>
    <row r="42" spans="1:21" ht="75" customHeight="1">
      <c r="A42" s="37" t="s">
        <v>247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226</v>
      </c>
      <c r="R42" s="43" t="s">
        <v>225</v>
      </c>
      <c r="S42" s="44">
        <v>50</v>
      </c>
      <c r="T42" s="45">
        <v>52</v>
      </c>
      <c r="U42" s="45">
        <v>54.1</v>
      </c>
    </row>
    <row r="43" spans="1:21" ht="59.25" customHeight="1">
      <c r="A43" s="37" t="s">
        <v>248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228</v>
      </c>
      <c r="R43" s="43" t="s">
        <v>227</v>
      </c>
      <c r="S43" s="44">
        <v>40</v>
      </c>
      <c r="T43" s="45">
        <v>41.7</v>
      </c>
      <c r="U43" s="45">
        <v>43.3</v>
      </c>
    </row>
    <row r="44" spans="1:21" ht="59.25" customHeight="1">
      <c r="A44" s="37" t="s">
        <v>249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230</v>
      </c>
      <c r="R44" s="43" t="s">
        <v>229</v>
      </c>
      <c r="S44" s="44">
        <v>60</v>
      </c>
      <c r="T44" s="45">
        <v>62.6</v>
      </c>
      <c r="U44" s="45">
        <v>65.1</v>
      </c>
    </row>
    <row r="45" spans="1:21" ht="72.75" customHeight="1">
      <c r="A45" s="37" t="s">
        <v>250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232</v>
      </c>
      <c r="R45" s="43" t="s">
        <v>231</v>
      </c>
      <c r="S45" s="44">
        <v>85</v>
      </c>
      <c r="T45" s="45">
        <v>88.6</v>
      </c>
      <c r="U45" s="45">
        <v>92.1</v>
      </c>
    </row>
    <row r="46" spans="1:21" ht="86.25" customHeight="1">
      <c r="A46" s="37" t="s">
        <v>251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234</v>
      </c>
      <c r="R46" s="43" t="s">
        <v>233</v>
      </c>
      <c r="S46" s="44">
        <v>2</v>
      </c>
      <c r="T46" s="45">
        <v>2.1</v>
      </c>
      <c r="U46" s="45">
        <v>2.2</v>
      </c>
    </row>
    <row r="47" spans="1:21" ht="59.25" customHeight="1">
      <c r="A47" s="37" t="s">
        <v>252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236</v>
      </c>
      <c r="R47" s="43" t="s">
        <v>235</v>
      </c>
      <c r="S47" s="44">
        <v>3</v>
      </c>
      <c r="T47" s="45">
        <v>3.1</v>
      </c>
      <c r="U47" s="45">
        <v>3.2</v>
      </c>
    </row>
    <row r="48" spans="1:21" ht="59.25" customHeight="1">
      <c r="A48" s="37" t="s">
        <v>253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238</v>
      </c>
      <c r="R48" s="43" t="s">
        <v>237</v>
      </c>
      <c r="S48" s="44">
        <v>25</v>
      </c>
      <c r="T48" s="45">
        <v>26.2</v>
      </c>
      <c r="U48" s="45">
        <v>27.3</v>
      </c>
    </row>
    <row r="49" spans="1:21" ht="59.25" customHeight="1">
      <c r="A49" s="37" t="s">
        <v>254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240</v>
      </c>
      <c r="R49" s="43" t="s">
        <v>239</v>
      </c>
      <c r="S49" s="44">
        <v>40.7</v>
      </c>
      <c r="T49" s="45">
        <v>42.5</v>
      </c>
      <c r="U49" s="45">
        <v>44.2</v>
      </c>
    </row>
    <row r="50" spans="1:21" ht="51" customHeight="1">
      <c r="A50" s="37" t="s">
        <v>255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37" t="s">
        <v>242</v>
      </c>
      <c r="R50" s="43" t="s">
        <v>241</v>
      </c>
      <c r="S50" s="44">
        <v>10.4</v>
      </c>
      <c r="T50" s="45">
        <v>10.8</v>
      </c>
      <c r="U50" s="45">
        <v>11.2</v>
      </c>
    </row>
    <row r="51" spans="1:21" ht="71.25" customHeight="1">
      <c r="A51" s="37" t="s">
        <v>256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7" t="s">
        <v>208</v>
      </c>
      <c r="R51" s="43" t="s">
        <v>209</v>
      </c>
      <c r="S51" s="44">
        <v>296.7</v>
      </c>
      <c r="T51" s="45">
        <v>308</v>
      </c>
      <c r="U51" s="45">
        <v>308.3</v>
      </c>
    </row>
    <row r="52" spans="1:21" ht="36" customHeight="1">
      <c r="A52" s="37" t="s">
        <v>257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37" t="s">
        <v>211</v>
      </c>
      <c r="R52" s="43" t="s">
        <v>210</v>
      </c>
      <c r="S52" s="44">
        <v>8.5</v>
      </c>
      <c r="T52" s="45">
        <v>8.8</v>
      </c>
      <c r="U52" s="45">
        <v>9.2</v>
      </c>
    </row>
    <row r="53" spans="1:21" ht="15.75" customHeight="1">
      <c r="A53" s="35" t="s">
        <v>258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35" t="s">
        <v>111</v>
      </c>
      <c r="R53" s="39" t="s">
        <v>149</v>
      </c>
      <c r="S53" s="40">
        <f>SUM(S54+S78+S81)</f>
        <v>1011098</v>
      </c>
      <c r="T53" s="41">
        <f>SUM(T54,)</f>
        <v>575761.3</v>
      </c>
      <c r="U53" s="41">
        <f>SUM(U54,)</f>
        <v>587523.6</v>
      </c>
    </row>
    <row r="54" spans="1:21" ht="24">
      <c r="A54" s="35" t="s">
        <v>259</v>
      </c>
      <c r="B54" s="47" t="s">
        <v>55</v>
      </c>
      <c r="C54" s="47" t="s">
        <v>56</v>
      </c>
      <c r="D54" s="47" t="s">
        <v>109</v>
      </c>
      <c r="E54" s="47" t="s">
        <v>110</v>
      </c>
      <c r="F54" s="48"/>
      <c r="G54" s="47" t="s">
        <v>59</v>
      </c>
      <c r="H54" s="47" t="s">
        <v>60</v>
      </c>
      <c r="I54" s="47" t="s">
        <v>61</v>
      </c>
      <c r="J54" s="47" t="s">
        <v>0</v>
      </c>
      <c r="K54" s="47" t="s">
        <v>55</v>
      </c>
      <c r="L54" s="47" t="s">
        <v>62</v>
      </c>
      <c r="M54" s="47" t="s">
        <v>59</v>
      </c>
      <c r="N54" s="47" t="s">
        <v>1</v>
      </c>
      <c r="O54" s="48"/>
      <c r="P54" s="48"/>
      <c r="Q54" s="35" t="s">
        <v>150</v>
      </c>
      <c r="R54" s="39" t="s">
        <v>134</v>
      </c>
      <c r="S54" s="40">
        <f>SUM(S55,S65,S74,S58)</f>
        <v>1013209.1</v>
      </c>
      <c r="T54" s="41">
        <f>SUM(T55+T65+T74+T58)</f>
        <v>575761.3</v>
      </c>
      <c r="U54" s="41">
        <f>SUM(U55,U65,U74,U58)</f>
        <v>587523.6</v>
      </c>
    </row>
    <row r="55" spans="1:21" ht="11.25" customHeight="1">
      <c r="A55" s="37" t="s">
        <v>260</v>
      </c>
      <c r="B55" s="29" t="s">
        <v>55</v>
      </c>
      <c r="C55" s="29" t="s">
        <v>56</v>
      </c>
      <c r="D55" s="29" t="s">
        <v>114</v>
      </c>
      <c r="E55" s="29" t="s">
        <v>115</v>
      </c>
      <c r="F55" s="30"/>
      <c r="G55" s="29" t="s">
        <v>11</v>
      </c>
      <c r="H55" s="29" t="s">
        <v>12</v>
      </c>
      <c r="I55" s="29" t="s">
        <v>61</v>
      </c>
      <c r="J55" s="29" t="s">
        <v>0</v>
      </c>
      <c r="K55" s="29" t="s">
        <v>112</v>
      </c>
      <c r="L55" s="29" t="s">
        <v>113</v>
      </c>
      <c r="M55" s="29" t="s">
        <v>59</v>
      </c>
      <c r="N55" s="29" t="s">
        <v>1</v>
      </c>
      <c r="O55" s="30"/>
      <c r="P55" s="30"/>
      <c r="Q55" s="37" t="s">
        <v>195</v>
      </c>
      <c r="R55" s="43" t="s">
        <v>181</v>
      </c>
      <c r="S55" s="44">
        <f>SUM(S56:S57)</f>
        <v>346064</v>
      </c>
      <c r="T55" s="45">
        <f>SUM(T56:T57)</f>
        <v>246451</v>
      </c>
      <c r="U55" s="45">
        <f>SUM(U56:U57)</f>
        <v>247995</v>
      </c>
    </row>
    <row r="56" spans="1:21" ht="24" customHeight="1">
      <c r="A56" s="37" t="s">
        <v>261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196</v>
      </c>
      <c r="R56" s="43" t="s">
        <v>222</v>
      </c>
      <c r="S56" s="44">
        <v>179630</v>
      </c>
      <c r="T56" s="45">
        <v>127178</v>
      </c>
      <c r="U56" s="45">
        <v>57423</v>
      </c>
    </row>
    <row r="57" spans="1:21" ht="24" customHeight="1">
      <c r="A57" s="37" t="s">
        <v>262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207</v>
      </c>
      <c r="R57" s="43" t="s">
        <v>212</v>
      </c>
      <c r="S57" s="44">
        <v>166434</v>
      </c>
      <c r="T57" s="45">
        <v>119273</v>
      </c>
      <c r="U57" s="45">
        <v>190572</v>
      </c>
    </row>
    <row r="58" spans="1:21" ht="24" customHeight="1">
      <c r="A58" s="37" t="s">
        <v>272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82" t="s">
        <v>263</v>
      </c>
      <c r="R58" s="95" t="s">
        <v>264</v>
      </c>
      <c r="S58" s="44">
        <f>SUM(S59:S64)</f>
        <v>270688.4</v>
      </c>
      <c r="T58" s="45">
        <f>SUM(T59:T64)</f>
        <v>8479.1</v>
      </c>
      <c r="U58" s="45">
        <f>SUM(U59:U64)</f>
        <v>12517.599999999999</v>
      </c>
    </row>
    <row r="59" spans="1:21" ht="74.25" customHeight="1">
      <c r="A59" s="37" t="s">
        <v>304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82" t="s">
        <v>275</v>
      </c>
      <c r="R59" s="95" t="s">
        <v>274</v>
      </c>
      <c r="S59" s="44">
        <v>24140.3</v>
      </c>
      <c r="T59" s="45">
        <v>0</v>
      </c>
      <c r="U59" s="45">
        <v>0</v>
      </c>
    </row>
    <row r="60" spans="1:21" ht="63" customHeight="1">
      <c r="A60" s="37" t="s">
        <v>305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82" t="s">
        <v>276</v>
      </c>
      <c r="R60" s="95" t="s">
        <v>283</v>
      </c>
      <c r="S60" s="44">
        <v>1730.7</v>
      </c>
      <c r="T60" s="45">
        <v>0</v>
      </c>
      <c r="U60" s="45">
        <v>0</v>
      </c>
    </row>
    <row r="61" spans="1:21" ht="25.5" customHeight="1">
      <c r="A61" s="37" t="s">
        <v>343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82" t="s">
        <v>341</v>
      </c>
      <c r="R61" s="95" t="s">
        <v>340</v>
      </c>
      <c r="S61" s="44">
        <v>1531.4</v>
      </c>
      <c r="T61" s="45">
        <v>0</v>
      </c>
      <c r="U61" s="45">
        <v>0</v>
      </c>
    </row>
    <row r="62" spans="1:21" ht="27.75" customHeight="1">
      <c r="A62" s="37" t="s">
        <v>306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82" t="s">
        <v>282</v>
      </c>
      <c r="R62" s="95" t="s">
        <v>330</v>
      </c>
      <c r="S62" s="44">
        <f>SUM(S89:S90)</f>
        <v>3495.6</v>
      </c>
      <c r="T62" s="45">
        <f>SUM(T89:T90)</f>
        <v>1573.1</v>
      </c>
      <c r="U62" s="45">
        <f>SUM(U89:U90)</f>
        <v>2905.8</v>
      </c>
    </row>
    <row r="63" spans="1:21" ht="48" customHeight="1">
      <c r="A63" s="37" t="s">
        <v>307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82" t="s">
        <v>288</v>
      </c>
      <c r="R63" s="95" t="s">
        <v>289</v>
      </c>
      <c r="S63" s="44">
        <v>223386.4</v>
      </c>
      <c r="T63" s="45">
        <v>0</v>
      </c>
      <c r="U63" s="45">
        <v>0</v>
      </c>
    </row>
    <row r="64" spans="1:21" ht="18" customHeight="1">
      <c r="A64" s="37" t="s">
        <v>308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82" t="s">
        <v>265</v>
      </c>
      <c r="R64" s="86" t="s">
        <v>331</v>
      </c>
      <c r="S64" s="44">
        <f>SUM(S93:S98)</f>
        <v>16404</v>
      </c>
      <c r="T64" s="45">
        <f>SUM(T93:T96)</f>
        <v>6906</v>
      </c>
      <c r="U64" s="45">
        <f>SUM(U93:U96)</f>
        <v>9611.8</v>
      </c>
    </row>
    <row r="65" spans="1:21" ht="24" customHeight="1">
      <c r="A65" s="37" t="s">
        <v>309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182</v>
      </c>
      <c r="S65" s="44">
        <f>SUM(S66:S73)</f>
        <v>343406</v>
      </c>
      <c r="T65" s="45">
        <f>SUM(T66:T73)</f>
        <v>293539.9</v>
      </c>
      <c r="U65" s="45">
        <f>SUM(U66:U73)</f>
        <v>300034.2</v>
      </c>
    </row>
    <row r="66" spans="1:21" ht="25.5" customHeight="1">
      <c r="A66" s="37" t="s">
        <v>310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183</v>
      </c>
      <c r="S66" s="44">
        <v>3950.8</v>
      </c>
      <c r="T66" s="45">
        <v>4120.7</v>
      </c>
      <c r="U66" s="45">
        <v>4285.6</v>
      </c>
    </row>
    <row r="67" spans="1:21" ht="24">
      <c r="A67" s="37" t="s">
        <v>311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199</v>
      </c>
      <c r="R67" s="43" t="s">
        <v>334</v>
      </c>
      <c r="S67" s="44">
        <f>SUM(S101:S108)</f>
        <v>65677.5</v>
      </c>
      <c r="T67" s="45">
        <f>SUM(T101:T108)</f>
        <v>66559.8</v>
      </c>
      <c r="U67" s="45">
        <f>SUM(U101:U108)</f>
        <v>68969.20000000001</v>
      </c>
    </row>
    <row r="68" spans="1:21" ht="34.5" customHeight="1">
      <c r="A68" s="37" t="s">
        <v>312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200</v>
      </c>
      <c r="R68" s="49" t="s">
        <v>128</v>
      </c>
      <c r="S68" s="44">
        <v>1222.4</v>
      </c>
      <c r="T68" s="45">
        <v>1222.4</v>
      </c>
      <c r="U68" s="45">
        <v>1222.4</v>
      </c>
    </row>
    <row r="69" spans="1:21" ht="46.5" customHeight="1">
      <c r="A69" s="37" t="s">
        <v>313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201</v>
      </c>
      <c r="R69" s="50" t="s">
        <v>186</v>
      </c>
      <c r="S69" s="44">
        <v>18.6</v>
      </c>
      <c r="T69" s="45">
        <v>54.5</v>
      </c>
      <c r="U69" s="45">
        <v>7.5</v>
      </c>
    </row>
    <row r="70" spans="1:21" ht="25.5" customHeight="1">
      <c r="A70" s="37" t="s">
        <v>314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202</v>
      </c>
      <c r="R70" s="43" t="s">
        <v>135</v>
      </c>
      <c r="S70" s="44">
        <v>5325</v>
      </c>
      <c r="T70" s="45">
        <v>4704.5</v>
      </c>
      <c r="U70" s="45">
        <v>4704.5</v>
      </c>
    </row>
    <row r="71" spans="1:21" ht="36.75" customHeight="1">
      <c r="A71" s="37" t="s">
        <v>315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278</v>
      </c>
      <c r="R71" s="43" t="s">
        <v>277</v>
      </c>
      <c r="S71" s="44">
        <v>18.9</v>
      </c>
      <c r="T71" s="45">
        <v>0</v>
      </c>
      <c r="U71" s="45">
        <v>0</v>
      </c>
    </row>
    <row r="72" spans="1:21" ht="25.5" customHeight="1">
      <c r="A72" s="37" t="s">
        <v>316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218</v>
      </c>
      <c r="R72" s="43" t="s">
        <v>219</v>
      </c>
      <c r="S72" s="44">
        <v>229.9</v>
      </c>
      <c r="T72" s="45">
        <v>0</v>
      </c>
      <c r="U72" s="45">
        <v>0</v>
      </c>
    </row>
    <row r="73" spans="1:21" ht="14.25" customHeight="1">
      <c r="A73" s="37" t="s">
        <v>317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203</v>
      </c>
      <c r="R73" s="43" t="s">
        <v>335</v>
      </c>
      <c r="S73" s="44">
        <f>SUM(S111:S112)</f>
        <v>266962.9</v>
      </c>
      <c r="T73" s="45">
        <f>SUM(T111:T112)</f>
        <v>216878</v>
      </c>
      <c r="U73" s="45">
        <f>SUM(U111:U112)</f>
        <v>220845</v>
      </c>
    </row>
    <row r="74" spans="1:21" ht="12.75" customHeight="1">
      <c r="A74" s="37" t="s">
        <v>318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204</v>
      </c>
      <c r="R74" s="43" t="s">
        <v>118</v>
      </c>
      <c r="S74" s="44">
        <f>SUM(S75:S77)</f>
        <v>53050.700000000004</v>
      </c>
      <c r="T74" s="45">
        <f>SUM(T75:T77)</f>
        <v>27291.3</v>
      </c>
      <c r="U74" s="45">
        <f>SUM(U75:U77)</f>
        <v>26976.8</v>
      </c>
    </row>
    <row r="75" spans="1:21" ht="48.75" customHeight="1">
      <c r="A75" s="37" t="s">
        <v>319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205</v>
      </c>
      <c r="R75" s="43" t="s">
        <v>337</v>
      </c>
      <c r="S75" s="44">
        <f>SUM(S115:S116)</f>
        <v>4944.8</v>
      </c>
      <c r="T75" s="45">
        <f>SUM(T115:T116)</f>
        <v>4944.8</v>
      </c>
      <c r="U75" s="45">
        <f>SUM(U115:U116)</f>
        <v>4944.8</v>
      </c>
    </row>
    <row r="76" spans="1:21" ht="48.75" customHeight="1">
      <c r="A76" s="37" t="s">
        <v>320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280</v>
      </c>
      <c r="R76" s="43" t="s">
        <v>279</v>
      </c>
      <c r="S76" s="44">
        <v>12667.2</v>
      </c>
      <c r="T76" s="45">
        <v>12667.2</v>
      </c>
      <c r="U76" s="45">
        <v>12667.2</v>
      </c>
    </row>
    <row r="77" spans="1:21" ht="26.25" customHeight="1">
      <c r="A77" s="37" t="s">
        <v>321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7" t="s">
        <v>270</v>
      </c>
      <c r="R77" s="43" t="s">
        <v>338</v>
      </c>
      <c r="S77" s="44">
        <f>SUM(S119:S122)</f>
        <v>35438.700000000004</v>
      </c>
      <c r="T77" s="45">
        <f>SUM(T119:T120)</f>
        <v>9679.3</v>
      </c>
      <c r="U77" s="45">
        <f>SUM(U119:U120)</f>
        <v>9364.8</v>
      </c>
    </row>
    <row r="78" spans="1:21" ht="59.25" customHeight="1">
      <c r="A78" s="37" t="s">
        <v>322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8" t="s">
        <v>290</v>
      </c>
      <c r="R78" s="79" t="s">
        <v>291</v>
      </c>
      <c r="S78" s="80">
        <f>SUM(S79:S80)</f>
        <v>78.5</v>
      </c>
      <c r="T78" s="81">
        <f>SUM(T80)</f>
        <v>0</v>
      </c>
      <c r="U78" s="81">
        <f>SUM(U80)</f>
        <v>0</v>
      </c>
    </row>
    <row r="79" spans="1:21" ht="39" customHeight="1">
      <c r="A79" s="37" t="s">
        <v>323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2" t="s">
        <v>292</v>
      </c>
      <c r="R79" s="83" t="s">
        <v>295</v>
      </c>
      <c r="S79" s="84">
        <v>9.7</v>
      </c>
      <c r="T79" s="85">
        <v>0</v>
      </c>
      <c r="U79" s="85">
        <v>0</v>
      </c>
    </row>
    <row r="80" spans="1:21" ht="40.5" customHeight="1">
      <c r="A80" s="37" t="s">
        <v>324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82" t="s">
        <v>293</v>
      </c>
      <c r="R80" s="86" t="s">
        <v>294</v>
      </c>
      <c r="S80" s="84">
        <v>68.8</v>
      </c>
      <c r="T80" s="85">
        <v>0</v>
      </c>
      <c r="U80" s="85">
        <v>0</v>
      </c>
    </row>
    <row r="81" spans="1:21" ht="35.25" customHeight="1">
      <c r="A81" s="37" t="s">
        <v>325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8" t="s">
        <v>298</v>
      </c>
      <c r="R81" s="87" t="s">
        <v>296</v>
      </c>
      <c r="S81" s="80">
        <f>SUM(S82:S85)</f>
        <v>-2189.6</v>
      </c>
      <c r="T81" s="81">
        <f>SUM(T84:T85)</f>
        <v>0</v>
      </c>
      <c r="U81" s="81">
        <f>SUM(U84:U85)</f>
        <v>0</v>
      </c>
    </row>
    <row r="82" spans="1:21" ht="45" customHeight="1">
      <c r="A82" s="37" t="s">
        <v>326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82" t="s">
        <v>300</v>
      </c>
      <c r="R82" s="83" t="s">
        <v>301</v>
      </c>
      <c r="S82" s="84">
        <v>-29.9</v>
      </c>
      <c r="T82" s="85">
        <v>0</v>
      </c>
      <c r="U82" s="85">
        <v>0</v>
      </c>
    </row>
    <row r="83" spans="1:21" ht="39" customHeight="1">
      <c r="A83" s="37" t="s">
        <v>327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82" t="s">
        <v>297</v>
      </c>
      <c r="R83" s="83" t="s">
        <v>299</v>
      </c>
      <c r="S83" s="84">
        <v>-9.7</v>
      </c>
      <c r="T83" s="85">
        <v>0</v>
      </c>
      <c r="U83" s="85">
        <v>0</v>
      </c>
    </row>
    <row r="84" spans="1:21" ht="48.75" customHeight="1">
      <c r="A84" s="37" t="s">
        <v>328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82" t="s">
        <v>302</v>
      </c>
      <c r="R84" s="83" t="s">
        <v>303</v>
      </c>
      <c r="S84" s="84">
        <v>-1.1</v>
      </c>
      <c r="T84" s="85">
        <v>0</v>
      </c>
      <c r="U84" s="85">
        <v>0</v>
      </c>
    </row>
    <row r="85" spans="1:21" ht="38.25" customHeight="1">
      <c r="A85" s="37" t="s">
        <v>329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2" t="str">
        <f>'[1]Лист1'!Q80</f>
        <v>000 2 19 60010 05 0000 150</v>
      </c>
      <c r="R85" s="83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5" s="84">
        <v>-2148.9</v>
      </c>
      <c r="T85" s="85">
        <v>0</v>
      </c>
      <c r="U85" s="85">
        <v>0</v>
      </c>
    </row>
    <row r="86" spans="1:21" ht="12.75">
      <c r="A86" s="37" t="s">
        <v>344</v>
      </c>
      <c r="B86" s="47" t="s">
        <v>55</v>
      </c>
      <c r="C86" s="47" t="s">
        <v>56</v>
      </c>
      <c r="D86" s="47" t="s">
        <v>105</v>
      </c>
      <c r="E86" s="47" t="s">
        <v>60</v>
      </c>
      <c r="F86" s="48"/>
      <c r="G86" s="47" t="s">
        <v>59</v>
      </c>
      <c r="H86" s="47" t="s">
        <v>60</v>
      </c>
      <c r="I86" s="47" t="s">
        <v>61</v>
      </c>
      <c r="J86" s="47" t="s">
        <v>0</v>
      </c>
      <c r="K86" s="47" t="s">
        <v>55</v>
      </c>
      <c r="L86" s="47" t="s">
        <v>62</v>
      </c>
      <c r="M86" s="47" t="s">
        <v>59</v>
      </c>
      <c r="N86" s="47" t="s">
        <v>1</v>
      </c>
      <c r="O86" s="48"/>
      <c r="P86" s="48"/>
      <c r="Q86" s="47" t="s">
        <v>23</v>
      </c>
      <c r="R86" s="39" t="s">
        <v>126</v>
      </c>
      <c r="S86" s="40">
        <f>SUM(S53,S13)</f>
        <v>1233686.5</v>
      </c>
      <c r="T86" s="41">
        <f>SUM(T53,T13)</f>
        <v>810919.3</v>
      </c>
      <c r="U86" s="41">
        <f>SUM(U13,U53)</f>
        <v>840831.6</v>
      </c>
    </row>
    <row r="87" spans="1:21" ht="12.75">
      <c r="A87" s="66"/>
      <c r="B87" s="67"/>
      <c r="C87" s="67"/>
      <c r="D87" s="67"/>
      <c r="E87" s="67"/>
      <c r="F87" s="68"/>
      <c r="G87" s="67"/>
      <c r="H87" s="67"/>
      <c r="I87" s="67"/>
      <c r="J87" s="67"/>
      <c r="K87" s="67"/>
      <c r="L87" s="67"/>
      <c r="M87" s="67"/>
      <c r="N87" s="67"/>
      <c r="O87" s="68"/>
      <c r="P87" s="68"/>
      <c r="Q87" s="67"/>
      <c r="R87" s="69"/>
      <c r="S87" s="70"/>
      <c r="T87" s="71"/>
      <c r="U87" s="71"/>
    </row>
    <row r="88" spans="1:21" ht="12.75">
      <c r="A88" s="72" t="s">
        <v>269</v>
      </c>
      <c r="B88" s="73"/>
      <c r="C88" s="73"/>
      <c r="D88" s="73"/>
      <c r="E88" s="73"/>
      <c r="F88" s="74"/>
      <c r="G88" s="73"/>
      <c r="H88" s="73"/>
      <c r="I88" s="73"/>
      <c r="J88" s="73"/>
      <c r="K88" s="73"/>
      <c r="L88" s="73"/>
      <c r="M88" s="73"/>
      <c r="N88" s="73"/>
      <c r="O88" s="74"/>
      <c r="P88" s="74"/>
      <c r="Q88" s="75" t="s">
        <v>130</v>
      </c>
      <c r="R88" s="69"/>
      <c r="S88" s="70"/>
      <c r="T88" s="71"/>
      <c r="U88" s="71"/>
    </row>
    <row r="89" spans="1:21" ht="24" customHeight="1">
      <c r="A89" s="66"/>
      <c r="B89" s="67"/>
      <c r="C89" s="67"/>
      <c r="D89" s="67"/>
      <c r="E89" s="67"/>
      <c r="F89" s="68"/>
      <c r="G89" s="67"/>
      <c r="H89" s="67"/>
      <c r="I89" s="67"/>
      <c r="J89" s="67"/>
      <c r="K89" s="67"/>
      <c r="L89" s="67"/>
      <c r="M89" s="67"/>
      <c r="N89" s="67"/>
      <c r="O89" s="68"/>
      <c r="P89" s="68"/>
      <c r="Q89" s="98" t="s">
        <v>285</v>
      </c>
      <c r="R89" s="98"/>
      <c r="S89" s="88">
        <v>0</v>
      </c>
      <c r="T89" s="88">
        <v>0</v>
      </c>
      <c r="U89" s="88">
        <v>1003.1</v>
      </c>
    </row>
    <row r="90" spans="1:21" ht="23.25" customHeight="1">
      <c r="A90" s="66"/>
      <c r="B90" s="67"/>
      <c r="C90" s="67"/>
      <c r="D90" s="67"/>
      <c r="E90" s="67"/>
      <c r="F90" s="68"/>
      <c r="G90" s="67"/>
      <c r="H90" s="67"/>
      <c r="I90" s="67"/>
      <c r="J90" s="67"/>
      <c r="K90" s="67"/>
      <c r="L90" s="67"/>
      <c r="M90" s="67"/>
      <c r="N90" s="67"/>
      <c r="O90" s="68"/>
      <c r="P90" s="68"/>
      <c r="Q90" s="99" t="s">
        <v>287</v>
      </c>
      <c r="R90" s="99"/>
      <c r="S90" s="89">
        <v>3495.6</v>
      </c>
      <c r="T90" s="90">
        <v>1573.1</v>
      </c>
      <c r="U90" s="90">
        <v>1902.7</v>
      </c>
    </row>
    <row r="91" spans="1:21" ht="12.75">
      <c r="A91" s="66"/>
      <c r="B91" s="67"/>
      <c r="C91" s="67"/>
      <c r="D91" s="67"/>
      <c r="E91" s="67"/>
      <c r="F91" s="68"/>
      <c r="G91" s="67"/>
      <c r="H91" s="67"/>
      <c r="I91" s="67"/>
      <c r="J91" s="67"/>
      <c r="K91" s="67"/>
      <c r="L91" s="67"/>
      <c r="M91" s="67"/>
      <c r="N91" s="67"/>
      <c r="O91" s="68"/>
      <c r="P91" s="68"/>
      <c r="Q91" s="67"/>
      <c r="R91" s="69"/>
      <c r="S91" s="70"/>
      <c r="T91" s="71"/>
      <c r="U91" s="71"/>
    </row>
    <row r="92" spans="1:21" ht="12.75">
      <c r="A92" s="72" t="s">
        <v>332</v>
      </c>
      <c r="B92" s="73"/>
      <c r="C92" s="73"/>
      <c r="D92" s="73"/>
      <c r="E92" s="73"/>
      <c r="F92" s="74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5" t="s">
        <v>130</v>
      </c>
      <c r="R92" s="75"/>
      <c r="S92" s="76"/>
      <c r="T92" s="77"/>
      <c r="U92" s="77"/>
    </row>
    <row r="93" spans="1:21" ht="22.5" customHeight="1">
      <c r="A93" s="72"/>
      <c r="B93" s="73"/>
      <c r="C93" s="73"/>
      <c r="D93" s="73"/>
      <c r="E93" s="73"/>
      <c r="F93" s="74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112" t="s">
        <v>267</v>
      </c>
      <c r="R93" s="112"/>
      <c r="S93" s="91">
        <v>4892</v>
      </c>
      <c r="T93" s="92">
        <v>0</v>
      </c>
      <c r="U93" s="92">
        <v>0</v>
      </c>
    </row>
    <row r="94" spans="1:21" ht="23.25" customHeight="1">
      <c r="A94" s="72"/>
      <c r="B94" s="73"/>
      <c r="C94" s="73"/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97" t="s">
        <v>268</v>
      </c>
      <c r="R94" s="97"/>
      <c r="S94" s="91">
        <v>7532</v>
      </c>
      <c r="T94" s="93">
        <v>5337.2</v>
      </c>
      <c r="U94" s="93">
        <v>5829.1</v>
      </c>
    </row>
    <row r="95" spans="1:21" ht="14.25" customHeight="1">
      <c r="A95" s="72"/>
      <c r="B95" s="73"/>
      <c r="C95" s="73"/>
      <c r="D95" s="73"/>
      <c r="E95" s="73"/>
      <c r="F95" s="74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97" t="s">
        <v>284</v>
      </c>
      <c r="R95" s="97"/>
      <c r="S95" s="91">
        <v>0</v>
      </c>
      <c r="T95" s="93">
        <v>0</v>
      </c>
      <c r="U95" s="93">
        <v>174.4</v>
      </c>
    </row>
    <row r="96" spans="1:21" ht="14.25" customHeight="1">
      <c r="A96" s="72"/>
      <c r="B96" s="73"/>
      <c r="C96" s="73"/>
      <c r="D96" s="73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100" t="s">
        <v>286</v>
      </c>
      <c r="R96" s="100"/>
      <c r="S96" s="94">
        <v>2877.3</v>
      </c>
      <c r="T96" s="93">
        <v>1568.8</v>
      </c>
      <c r="U96" s="93">
        <v>3608.3</v>
      </c>
    </row>
    <row r="97" spans="1:21" ht="26.25" customHeight="1">
      <c r="A97" s="72"/>
      <c r="B97" s="73"/>
      <c r="C97" s="73"/>
      <c r="D97" s="73"/>
      <c r="E97" s="73"/>
      <c r="F97" s="74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100" t="s">
        <v>342</v>
      </c>
      <c r="R97" s="100"/>
      <c r="S97" s="94">
        <v>120.9</v>
      </c>
      <c r="T97" s="93">
        <v>0</v>
      </c>
      <c r="U97" s="93">
        <v>0</v>
      </c>
    </row>
    <row r="98" spans="1:21" ht="26.25" customHeight="1">
      <c r="A98" s="72"/>
      <c r="B98" s="73"/>
      <c r="C98" s="73"/>
      <c r="D98" s="73"/>
      <c r="E98" s="73"/>
      <c r="F98" s="74"/>
      <c r="G98" s="73"/>
      <c r="H98" s="73"/>
      <c r="I98" s="73"/>
      <c r="J98" s="73"/>
      <c r="K98" s="73"/>
      <c r="L98" s="73"/>
      <c r="M98" s="73"/>
      <c r="N98" s="73"/>
      <c r="O98" s="74"/>
      <c r="P98" s="74"/>
      <c r="Q98" s="100" t="s">
        <v>345</v>
      </c>
      <c r="R98" s="100"/>
      <c r="S98" s="94">
        <v>981.8</v>
      </c>
      <c r="T98" s="93">
        <v>0</v>
      </c>
      <c r="U98" s="93">
        <v>0</v>
      </c>
    </row>
    <row r="99" spans="1:21" ht="12.75">
      <c r="A99" s="51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56"/>
      <c r="R99" s="60"/>
      <c r="S99" s="54"/>
      <c r="T99" s="61"/>
      <c r="U99" s="61"/>
    </row>
    <row r="100" spans="1:21" ht="12.75">
      <c r="A100" s="51" t="s">
        <v>333</v>
      </c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55" t="s">
        <v>130</v>
      </c>
      <c r="R100" s="62"/>
      <c r="S100" s="54"/>
      <c r="T100" s="61"/>
      <c r="U100" s="61"/>
    </row>
    <row r="101" spans="1:21" ht="24.75" customHeight="1">
      <c r="A101" s="63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96" t="s">
        <v>153</v>
      </c>
      <c r="R101" s="96"/>
      <c r="S101" s="57">
        <v>115.2</v>
      </c>
      <c r="T101" s="58">
        <v>119.8</v>
      </c>
      <c r="U101" s="58">
        <v>124.6</v>
      </c>
    </row>
    <row r="102" spans="1:21" ht="35.25" customHeight="1">
      <c r="A102" s="51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96" t="s">
        <v>136</v>
      </c>
      <c r="R102" s="96"/>
      <c r="S102" s="57">
        <v>212</v>
      </c>
      <c r="T102" s="59">
        <v>221</v>
      </c>
      <c r="U102" s="59">
        <v>230</v>
      </c>
    </row>
    <row r="103" spans="1:21" ht="24" customHeight="1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99" t="s">
        <v>154</v>
      </c>
      <c r="R103" s="96"/>
      <c r="S103" s="57">
        <v>56830.6</v>
      </c>
      <c r="T103" s="59">
        <v>59277.2</v>
      </c>
      <c r="U103" s="59">
        <v>61649.7</v>
      </c>
    </row>
    <row r="104" spans="1:21" ht="34.5" customHeight="1">
      <c r="A104" s="51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99" t="s">
        <v>155</v>
      </c>
      <c r="R104" s="96"/>
      <c r="S104" s="57">
        <v>0.8</v>
      </c>
      <c r="T104" s="59">
        <v>0.8</v>
      </c>
      <c r="U104" s="59">
        <v>0.8</v>
      </c>
    </row>
    <row r="105" spans="1:21" ht="24" customHeight="1">
      <c r="A105" s="63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99" t="s">
        <v>220</v>
      </c>
      <c r="R105" s="96"/>
      <c r="S105" s="57">
        <v>7566</v>
      </c>
      <c r="T105" s="59">
        <v>5939</v>
      </c>
      <c r="U105" s="59">
        <v>5939</v>
      </c>
    </row>
    <row r="106" spans="1:21" ht="33.75" customHeight="1">
      <c r="A106" s="63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99" t="s">
        <v>156</v>
      </c>
      <c r="R106" s="99"/>
      <c r="S106" s="57">
        <v>0</v>
      </c>
      <c r="T106" s="59">
        <v>27</v>
      </c>
      <c r="U106" s="59">
        <v>27</v>
      </c>
    </row>
    <row r="107" spans="1:21" ht="24" customHeight="1">
      <c r="A107" s="63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99" t="s">
        <v>221</v>
      </c>
      <c r="R107" s="96"/>
      <c r="S107" s="57">
        <v>342.8</v>
      </c>
      <c r="T107" s="59">
        <v>340.5</v>
      </c>
      <c r="U107" s="59">
        <v>338.1</v>
      </c>
    </row>
    <row r="108" spans="1:21" ht="47.25" customHeight="1">
      <c r="A108" s="63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114" t="s">
        <v>192</v>
      </c>
      <c r="R108" s="115"/>
      <c r="S108" s="57">
        <v>610.1</v>
      </c>
      <c r="T108" s="59">
        <v>634.5</v>
      </c>
      <c r="U108" s="59">
        <v>660</v>
      </c>
    </row>
    <row r="109" spans="1:21" ht="12.75">
      <c r="A109" s="51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56"/>
      <c r="R109" s="60"/>
      <c r="S109" s="54"/>
      <c r="T109" s="61"/>
      <c r="U109" s="61"/>
    </row>
    <row r="110" spans="1:21" ht="12.75">
      <c r="A110" s="51" t="s">
        <v>266</v>
      </c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55" t="s">
        <v>130</v>
      </c>
      <c r="R110" s="60"/>
      <c r="S110" s="54"/>
      <c r="T110" s="61"/>
      <c r="U110" s="61"/>
    </row>
    <row r="111" spans="1:21" ht="48.75" customHeight="1">
      <c r="A111" s="63"/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113" t="s">
        <v>151</v>
      </c>
      <c r="R111" s="113"/>
      <c r="S111" s="57">
        <v>193772.5</v>
      </c>
      <c r="T111" s="58">
        <v>144137</v>
      </c>
      <c r="U111" s="58">
        <v>146559</v>
      </c>
    </row>
    <row r="112" spans="1:21" ht="27" customHeight="1">
      <c r="A112" s="63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113" t="s">
        <v>193</v>
      </c>
      <c r="R112" s="113"/>
      <c r="S112" s="57">
        <v>73190.4</v>
      </c>
      <c r="T112" s="59">
        <v>72741</v>
      </c>
      <c r="U112" s="59">
        <v>74286</v>
      </c>
    </row>
    <row r="113" spans="1:21" ht="12.75" customHeight="1">
      <c r="A113" s="63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62"/>
      <c r="R113" s="62"/>
      <c r="S113" s="64"/>
      <c r="T113" s="61"/>
      <c r="U113" s="61"/>
    </row>
    <row r="114" spans="1:21" ht="13.5" customHeight="1">
      <c r="A114" s="51" t="s">
        <v>271</v>
      </c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55" t="s">
        <v>130</v>
      </c>
      <c r="R114" s="62"/>
      <c r="S114" s="64"/>
      <c r="T114" s="61"/>
      <c r="U114" s="61"/>
    </row>
    <row r="115" spans="1:21" ht="26.25" customHeight="1">
      <c r="A115" s="51"/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96" t="s">
        <v>143</v>
      </c>
      <c r="R115" s="96"/>
      <c r="S115" s="57">
        <v>4136.3</v>
      </c>
      <c r="T115" s="58">
        <v>4136.3</v>
      </c>
      <c r="U115" s="58">
        <v>4136.3</v>
      </c>
    </row>
    <row r="116" spans="1:21" ht="23.25" customHeight="1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99" t="s">
        <v>142</v>
      </c>
      <c r="R116" s="96"/>
      <c r="S116" s="57">
        <v>808.5</v>
      </c>
      <c r="T116" s="59">
        <v>808.5</v>
      </c>
      <c r="U116" s="59">
        <v>808.5</v>
      </c>
    </row>
    <row r="117" ht="12" customHeight="1"/>
    <row r="118" spans="1:21" ht="12" customHeight="1">
      <c r="A118" s="51" t="s">
        <v>336</v>
      </c>
      <c r="B118" s="52"/>
      <c r="C118" s="52"/>
      <c r="D118" s="52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55" t="s">
        <v>130</v>
      </c>
      <c r="R118" s="62"/>
      <c r="S118" s="64"/>
      <c r="T118" s="61"/>
      <c r="U118" s="61"/>
    </row>
    <row r="119" spans="1:21" ht="25.5" customHeight="1">
      <c r="A119" s="51"/>
      <c r="B119" s="52"/>
      <c r="C119" s="52"/>
      <c r="D119" s="52"/>
      <c r="E119" s="52"/>
      <c r="F119" s="53"/>
      <c r="G119" s="52"/>
      <c r="H119" s="52"/>
      <c r="I119" s="52"/>
      <c r="J119" s="52"/>
      <c r="K119" s="52"/>
      <c r="L119" s="52"/>
      <c r="M119" s="52"/>
      <c r="N119" s="52"/>
      <c r="O119" s="53"/>
      <c r="P119" s="53"/>
      <c r="Q119" s="96" t="s">
        <v>273</v>
      </c>
      <c r="R119" s="96"/>
      <c r="S119" s="57">
        <v>9185.4</v>
      </c>
      <c r="T119" s="58">
        <v>9679.3</v>
      </c>
      <c r="U119" s="58">
        <v>9364.8</v>
      </c>
    </row>
    <row r="120" spans="17:21" ht="25.5" customHeight="1">
      <c r="Q120" s="96" t="s">
        <v>281</v>
      </c>
      <c r="R120" s="96"/>
      <c r="S120" s="57">
        <v>20000</v>
      </c>
      <c r="T120" s="58">
        <v>0</v>
      </c>
      <c r="U120" s="58">
        <v>0</v>
      </c>
    </row>
    <row r="121" spans="17:21" ht="28.5" customHeight="1">
      <c r="Q121" s="96" t="s">
        <v>347</v>
      </c>
      <c r="R121" s="96"/>
      <c r="S121" s="57">
        <v>5850</v>
      </c>
      <c r="T121" s="58">
        <v>0</v>
      </c>
      <c r="U121" s="58">
        <v>0</v>
      </c>
    </row>
    <row r="122" spans="17:21" ht="32.25" customHeight="1">
      <c r="Q122" s="96" t="s">
        <v>346</v>
      </c>
      <c r="R122" s="96"/>
      <c r="S122" s="57">
        <v>403.3</v>
      </c>
      <c r="T122" s="58">
        <v>0</v>
      </c>
      <c r="U122" s="58">
        <v>0</v>
      </c>
    </row>
  </sheetData>
  <sheetProtection/>
  <mergeCells count="30">
    <mergeCell ref="Q101:R101"/>
    <mergeCell ref="Q105:R105"/>
    <mergeCell ref="Q121:R121"/>
    <mergeCell ref="Q103:R103"/>
    <mergeCell ref="Q115:R115"/>
    <mergeCell ref="Q112:R112"/>
    <mergeCell ref="Q111:R111"/>
    <mergeCell ref="Q107:R107"/>
    <mergeCell ref="Q108:R108"/>
    <mergeCell ref="Q120:R120"/>
    <mergeCell ref="S9:U9"/>
    <mergeCell ref="R9:R11"/>
    <mergeCell ref="Q9:Q11"/>
    <mergeCell ref="Q106:R106"/>
    <mergeCell ref="A3:U5"/>
    <mergeCell ref="A9:A11"/>
    <mergeCell ref="A7:U7"/>
    <mergeCell ref="Q104:R104"/>
    <mergeCell ref="Q93:R93"/>
    <mergeCell ref="Q94:R94"/>
    <mergeCell ref="Q122:R122"/>
    <mergeCell ref="Q95:R95"/>
    <mergeCell ref="Q89:R89"/>
    <mergeCell ref="Q90:R90"/>
    <mergeCell ref="Q96:R96"/>
    <mergeCell ref="Q119:R119"/>
    <mergeCell ref="Q116:R116"/>
    <mergeCell ref="Q102:R102"/>
    <mergeCell ref="Q98:R98"/>
    <mergeCell ref="Q97:R97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2021-08-25T10:07:26Z</dcterms:modified>
  <cp:category/>
  <cp:version/>
  <cp:contentType/>
  <cp:contentStatus/>
</cp:coreProperties>
</file>