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'Лист1'!$A$1:$U$110</definedName>
  </definedNames>
  <calcPr fullCalcOnLoad="1"/>
</workbook>
</file>

<file path=xl/sharedStrings.xml><?xml version="1.0" encoding="utf-8"?>
<sst xmlns="http://schemas.openxmlformats.org/spreadsheetml/2006/main" count="498" uniqueCount="309">
  <si>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</si>
  <si>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</si>
  <si>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</si>
  <si>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</si>
  <si>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</si>
  <si>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</si>
  <si>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</si>
  <si>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</si>
  <si>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</si>
  <si>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</si>
  <si>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</si>
  <si>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</si>
  <si>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</si>
  <si>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</si>
  <si>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</si>
  <si>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</si>
  <si>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</si>
  <si>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</si>
  <si>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</si>
  <si>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</si>
  <si>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</si>
  <si>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</si>
  <si>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</si>
  <si>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</si>
  <si>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</si>
  <si>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</si>
  <si>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</si>
  <si>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</si>
  <si>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</si>
  <si>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</si>
  <si>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</si>
  <si>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</si>
  <si>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</si>
  <si>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</si>
  <si>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</si>
  <si>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</si>
  <si>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</si>
  <si>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</si>
  <si>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</si>
  <si>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</si>
  <si>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</si>
  <si>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</si>
  <si>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</si>
  <si>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</si>
  <si>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</si>
  <si>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</si>
  <si>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</si>
  <si>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</si>
  <si>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</si>
  <si>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</si>
  <si>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</si>
  <si>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</si>
  <si>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</si>
  <si>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</si>
  <si>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</si>
  <si>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</si>
  <si>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</si>
  <si>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</si>
  <si>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</si>
  <si>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</si>
  <si>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</si>
  <si>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</si>
  <si>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</si>
  <si>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</si>
  <si>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</si>
  <si>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</si>
  <si>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</si>
  <si>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</si>
  <si>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</si>
  <si>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</si>
  <si>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</si>
  <si>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</si>
  <si>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</si>
  <si>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</si>
  <si>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</si>
  <si>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</si>
  <si>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</si>
  <si>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</si>
  <si>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</si>
  <si>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</si>
  <si>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</si>
  <si>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</si>
  <si>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</si>
  <si>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</si>
  <si>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</si>
  <si>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</si>
  <si>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</si>
  <si>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</si>
  <si>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</si>
  <si>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</si>
  <si>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</si>
  <si>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</si>
  <si>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</si>
  <si>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</si>
  <si>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</si>
  <si>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</si>
  <si>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</si>
  <si>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</si>
  <si>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</si>
  <si>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</si>
  <si>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</si>
  <si>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</si>
  <si>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</si>
  <si>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</si>
  <si>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</si>
  <si>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</si>
  <si>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</si>
  <si>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</si>
  <si>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</si>
  <si>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</si>
  <si>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</si>
  <si>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</si>
  <si>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</si>
  <si>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</si>
  <si>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</si>
  <si>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</si>
  <si>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</si>
  <si>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</si>
  <si>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</si>
  <si>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</si>
  <si>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</si>
  <si>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</si>
  <si>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</si>
  <si>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</si>
  <si>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</si>
  <si>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</si>
  <si>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</si>
  <si>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</si>
  <si>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</si>
  <si>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</si>
  <si>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</si>
  <si>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</si>
  <si>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</si>
  <si>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</si>
  <si>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</si>
  <si>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</si>
  <si>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</si>
  <si>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</si>
  <si>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</si>
  <si>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</si>
  <si>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</si>
  <si>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</si>
  <si>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</si>
  <si>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</si>
  <si>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</si>
  <si>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</si>
  <si>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</si>
  <si>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</si>
  <si>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</si>
  <si>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</si>
  <si>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</si>
  <si>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</si>
  <si>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</si>
  <si>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</si>
  <si>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</si>
  <si>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</si>
  <si>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</si>
  <si>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</si>
  <si>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</si>
  <si>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</si>
  <si>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</si>
  <si>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</si>
  <si>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</si>
  <si>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</si>
  <si>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</si>
  <si>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</si>
  <si>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</si>
  <si>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</si>
  <si>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</si>
  <si>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</si>
  <si>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</si>
  <si>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</si>
  <si>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</si>
  <si>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</si>
  <si>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</si>
  <si>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</si>
  <si>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</si>
  <si>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</si>
  <si>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</si>
  <si>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</si>
  <si>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</si>
  <si>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</si>
  <si>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</si>
  <si>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</si>
  <si>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</si>
  <si>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</si>
  <si>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</si>
  <si>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</si>
  <si>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</si>
  <si>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</si>
  <si>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</si>
  <si>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</si>
  <si>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</si>
  <si>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</si>
  <si>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</si>
  <si>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</si>
  <si>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</si>
  <si>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</si>
  <si>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</si>
  <si>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</si>
  <si>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</si>
  <si>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</si>
  <si>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</si>
  <si>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</si>
  <si>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</si>
  <si>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</si>
  <si>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</si>
  <si>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</si>
  <si>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000 1 14 02053 05 0000 410</t>
  </si>
  <si>
    <t>000 1 14 02053 05 0000 440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</si>
  <si>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</si>
  <si>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</si>
  <si>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</si>
  <si>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</si>
  <si>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</si>
  <si>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</si>
  <si>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</si>
  <si>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</si>
  <si>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</si>
  <si>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</si>
  <si>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</si>
  <si>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</si>
  <si>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</si>
  <si>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</si>
  <si>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</si>
  <si>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</si>
  <si>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</si>
  <si>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Свод доходов муниципального бюджета на 2020 год и плановый период 2021 и 2022 годов</t>
  </si>
  <si>
    <t>на 2022 год</t>
  </si>
  <si>
    <t>000 2 02 15002 05 0000 150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</si>
  <si>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</si>
  <si>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</si>
  <si>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</si>
  <si>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</si>
  <si>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</si>
  <si>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</si>
  <si>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</si>
  <si>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</si>
  <si>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</si>
  <si>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</si>
  <si>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</si>
  <si>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</si>
  <si>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</si>
  <si>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</si>
  <si>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</si>
  <si>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</si>
  <si>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</si>
  <si>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000 2 02 27576 05 0000 150</t>
  </si>
  <si>
    <t>&lt;2&gt;</t>
  </si>
  <si>
    <t>&lt;5&gt;</t>
  </si>
  <si>
    <t>Субсидии на реализацию проектов по созданию современного облика сельских территорий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</si>
  <si>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№ 218 от 25 декабря 2019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годов» 
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</si>
  <si>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</si>
  <si>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</si>
  <si>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000 2 02 25576 05 0000 150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</si>
  <si>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</si>
  <si>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</si>
  <si>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</si>
  <si>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</si>
  <si>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000 2 02 25519 05 0000 150</t>
  </si>
  <si>
    <t>Субсидии бюджетам муниципальных районов на поддержку отрасли культуры</t>
  </si>
  <si>
    <t>Субсидии на улучшение жилищных условий граждан, проживающих на сельских территориях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</si>
  <si>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</si>
  <si>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</si>
  <si>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</si>
  <si>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000 2 02 49999 05 0000 150</t>
  </si>
  <si>
    <t>Субсидии бюджетам муниципальных районов на обеспечение комплексного развития сельских территорий&lt;1&gt;</t>
  </si>
  <si>
    <t>Субсидии  на реализацию мероприятий по благоустройству сельских территорий на условиях софинансирования из федерального бюджета</t>
  </si>
  <si>
    <t>Субсидии  на реализацию мероприятий по газификации сельских территорий на условиях софинансирования из федерального бюджета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</si>
  <si>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&lt;2&gt;</t>
  </si>
  <si>
    <t>Прочие субсидии бюджетам муниципальных районов &lt;3&gt;</t>
  </si>
  <si>
    <t>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</si>
  <si>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</si>
  <si>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</si>
  <si>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</si>
  <si>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 &lt;7&gt;</t>
  </si>
  <si>
    <t xml:space="preserve"> &lt;4&gt;</t>
  </si>
  <si>
    <t>&lt;6&gt;</t>
  </si>
  <si>
    <t>Прочие межбюджетные трансферты на возведение памятника участникам ВОВ в д.Нижняя Иленка Байкаловского района</t>
  </si>
  <si>
    <t>000 2 18 35118 05 0000 150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</si>
  <si>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</si>
  <si>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</si>
  <si>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</si>
  <si>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</si>
  <si>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</si>
  <si>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</si>
  <si>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</si>
  <si>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</si>
  <si>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</si>
  <si>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</si>
  <si>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</si>
  <si>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</si>
  <si>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</si>
  <si>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</si>
  <si>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</si>
  <si>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</si>
  <si>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</si>
  <si>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</si>
  <si>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</si>
  <si>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</si>
  <si>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</si>
  <si>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</si>
  <si>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</si>
  <si>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</si>
  <si>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</si>
  <si>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</si>
  <si>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</si>
  <si>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</si>
  <si>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Дотации бюджетам муниципальных районов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</si>
</sst>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4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 shrinkToFit="1"/>
    </xf>
    <xf numFmtId="17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justify" vertical="center" wrapText="1" shrinkToFi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1">
          <cell r="R71" t="str">
    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    </cell>
        </row>
        <row r="72">
          <cell r="Q72" t="str">
            <v>000 2 18 35120 05 0000 150</v>
          </cell>
          <cell r="R72" t="str">
    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    </cell>
        </row>
        <row r="75">
          <cell r="Q75" t="str">
            <v>000 2 19 00000 00 0000 000</v>
          </cell>
          <cell r="R75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7">
          <cell r="Q77" t="str">
            <v>000 2 19 35118 05 0000 150</v>
          </cell>
          <cell r="R77" t="str">
    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    </cell>
        </row>
        <row r="78">
          <cell r="Q78" t="str">
            <v>000 2 19 35120 05 0000 150</v>
          </cell>
          <cell r="R78" t="str">
    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    </cell>
        </row>
        <row r="79">
          <cell r="Q79" t="str">
            <v>000 2 19 35250 05 0000 150</v>
          </cell>
          <cell r="R79" t="str">
            <v>Возврат остатков субвенций на оплату жилищно-коммунальных услуг отдельным категориям граждан из бюджетов муниципальных районов</v>
          </cell>
        </row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13"/>
  <sheetViews>
    <sheetView tabSelected="1" zoomScale="115" zoomScaleNormal="115" zoomScaleSheetLayoutView="100" workbookViewId="0" topLeftCell="A2">
      <selection activeCell="R50" sqref="R50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3" t="s">
        <v>251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s="15" customFormat="1" ht="33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s="15" customFormat="1" ht="51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8" t="s">
        <v>227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4" t="s">
        <v>203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4" t="s">
        <v>17</v>
      </c>
      <c r="R9" s="90" t="s">
        <v>116</v>
      </c>
      <c r="S9" s="79" t="s">
        <v>20</v>
      </c>
      <c r="T9" s="80"/>
      <c r="U9" s="81"/>
    </row>
    <row r="10" spans="1:21" ht="18" customHeight="1" hidden="1">
      <c r="A10" s="85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5"/>
      <c r="R10" s="91"/>
      <c r="S10" s="31"/>
      <c r="T10" s="32"/>
      <c r="U10" s="32"/>
    </row>
    <row r="11" spans="1:21" ht="24" customHeight="1">
      <c r="A11" s="86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6"/>
      <c r="R11" s="92"/>
      <c r="S11" s="33" t="s">
        <v>202</v>
      </c>
      <c r="T11" s="34" t="s">
        <v>212</v>
      </c>
      <c r="U11" s="34" t="s">
        <v>228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SUM(S14,S18,S23,S25,S31,S33,S36,S41,S16)</f>
        <v>150746.40000000002</v>
      </c>
      <c r="T13" s="41">
        <f>SUM(T14+T16+T18+T23+T25+T31+T33+T36+T41)</f>
        <v>216099.8</v>
      </c>
      <c r="U13" s="41">
        <f>SUM(U14+U17+U18+U23+U25+U31+U33+U36+U41)</f>
        <v>227764.9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115200</v>
      </c>
      <c r="T14" s="45">
        <f>SUM(T15)</f>
        <v>185270</v>
      </c>
      <c r="U14" s="45">
        <f>SUM(U15)</f>
        <v>196211.6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72" t="s">
        <v>119</v>
      </c>
      <c r="R15" s="43" t="s">
        <v>72</v>
      </c>
      <c r="S15" s="44">
        <v>115200</v>
      </c>
      <c r="T15" s="45">
        <v>185270</v>
      </c>
      <c r="U15" s="45">
        <v>196211.6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158</v>
      </c>
      <c r="R16" s="43" t="s">
        <v>146</v>
      </c>
      <c r="S16" s="44">
        <f>SUM(S17)</f>
        <v>4200</v>
      </c>
      <c r="T16" s="45">
        <f>SUM(T17)</f>
        <v>4368</v>
      </c>
      <c r="U16" s="45">
        <f>SUM(U17)</f>
        <v>4542.7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145</v>
      </c>
      <c r="R17" s="43" t="s">
        <v>147</v>
      </c>
      <c r="S17" s="44">
        <v>4200</v>
      </c>
      <c r="T17" s="45">
        <v>4368</v>
      </c>
      <c r="U17" s="45">
        <v>4542.7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8600</v>
      </c>
      <c r="T18" s="45">
        <f>SUM(T19:T22)</f>
        <v>3565.2999999999997</v>
      </c>
      <c r="U18" s="45">
        <f>SUM(U19:U22)</f>
        <v>3849.7000000000003</v>
      </c>
    </row>
    <row r="19" spans="1:21" ht="24" customHeight="1">
      <c r="A19" s="37" t="s">
        <v>164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159</v>
      </c>
      <c r="R19" s="43" t="s">
        <v>160</v>
      </c>
      <c r="S19" s="44">
        <v>2310</v>
      </c>
      <c r="T19" s="45">
        <v>2763.6</v>
      </c>
      <c r="U19" s="45">
        <v>3040.4</v>
      </c>
    </row>
    <row r="20" spans="1:21" ht="13.5" customHeight="1">
      <c r="A20" s="37" t="s">
        <v>165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5500</v>
      </c>
      <c r="T20" s="45">
        <v>0</v>
      </c>
      <c r="U20" s="45">
        <v>0</v>
      </c>
    </row>
    <row r="21" spans="1:21" ht="12.75">
      <c r="A21" s="37" t="s">
        <v>166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490</v>
      </c>
      <c r="T21" s="45">
        <v>494.2</v>
      </c>
      <c r="U21" s="45">
        <v>498.4</v>
      </c>
    </row>
    <row r="22" spans="1:21" ht="24">
      <c r="A22" s="37" t="s">
        <v>167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239</v>
      </c>
      <c r="R22" s="43" t="s">
        <v>240</v>
      </c>
      <c r="S22" s="44">
        <v>300</v>
      </c>
      <c r="T22" s="45">
        <v>307.5</v>
      </c>
      <c r="U22" s="45">
        <v>310.9</v>
      </c>
    </row>
    <row r="23" spans="1:21" ht="12.75">
      <c r="A23" s="37" t="s">
        <v>168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1200</v>
      </c>
      <c r="T23" s="45">
        <f>SUM(T24)</f>
        <v>1250</v>
      </c>
      <c r="U23" s="45">
        <f>SUM(U24)</f>
        <v>1296.3</v>
      </c>
    </row>
    <row r="24" spans="1:21" ht="36" customHeight="1">
      <c r="A24" s="37" t="s">
        <v>169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142</v>
      </c>
      <c r="S24" s="44">
        <v>1200</v>
      </c>
      <c r="T24" s="45">
        <v>1250</v>
      </c>
      <c r="U24" s="45">
        <v>1296.3</v>
      </c>
    </row>
    <row r="25" spans="1:21" ht="24">
      <c r="A25" s="37" t="s">
        <v>170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2495.1</v>
      </c>
      <c r="T25" s="45">
        <f>SUM(T26:T30)</f>
        <v>2632.2999999999997</v>
      </c>
      <c r="U25" s="45">
        <f>SUM(U26:U30)</f>
        <v>2743.3</v>
      </c>
    </row>
    <row r="26" spans="1:21" ht="58.5" customHeight="1">
      <c r="A26" s="37" t="s">
        <v>171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199</v>
      </c>
      <c r="R26" s="43" t="s">
        <v>204</v>
      </c>
      <c r="S26" s="44">
        <v>1400</v>
      </c>
      <c r="T26" s="45">
        <v>1456</v>
      </c>
      <c r="U26" s="45">
        <v>1514</v>
      </c>
    </row>
    <row r="27" spans="1:21" ht="47.25" customHeight="1">
      <c r="A27" s="37" t="s">
        <v>172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132</v>
      </c>
      <c r="S27" s="44">
        <v>8.5</v>
      </c>
      <c r="T27" s="45">
        <v>8.8</v>
      </c>
      <c r="U27" s="45">
        <v>9.2</v>
      </c>
    </row>
    <row r="28" spans="1:21" ht="48" customHeight="1">
      <c r="A28" s="37" t="s">
        <v>173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133</v>
      </c>
      <c r="S28" s="44">
        <v>307.2</v>
      </c>
      <c r="T28" s="45">
        <v>318.9</v>
      </c>
      <c r="U28" s="45">
        <v>329.7</v>
      </c>
    </row>
    <row r="29" spans="1:21" ht="24.75" customHeight="1">
      <c r="A29" s="37" t="s">
        <v>174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161</v>
      </c>
      <c r="R29" s="43" t="s">
        <v>153</v>
      </c>
      <c r="S29" s="44">
        <v>769.3</v>
      </c>
      <c r="T29" s="45">
        <v>838.2</v>
      </c>
      <c r="U29" s="45">
        <v>879.5</v>
      </c>
    </row>
    <row r="30" spans="1:21" ht="35.25" customHeight="1">
      <c r="A30" s="37" t="s">
        <v>175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148</v>
      </c>
      <c r="R30" s="43" t="s">
        <v>149</v>
      </c>
      <c r="S30" s="44">
        <v>10.1</v>
      </c>
      <c r="T30" s="45">
        <v>10.4</v>
      </c>
      <c r="U30" s="45">
        <v>10.9</v>
      </c>
    </row>
    <row r="31" spans="1:21" ht="12.75">
      <c r="A31" s="37" t="s">
        <v>176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91.3</v>
      </c>
      <c r="T31" s="45">
        <f>SUM(T32)</f>
        <v>95.5</v>
      </c>
      <c r="U31" s="45">
        <f>SUM(U32)</f>
        <v>99.3</v>
      </c>
    </row>
    <row r="32" spans="1:21" ht="15.75" customHeight="1">
      <c r="A32" s="37" t="s">
        <v>177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91.3</v>
      </c>
      <c r="T32" s="45">
        <v>95.5</v>
      </c>
      <c r="U32" s="45">
        <v>99.3</v>
      </c>
    </row>
    <row r="33" spans="1:21" ht="24">
      <c r="A33" s="37" t="s">
        <v>178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162</v>
      </c>
      <c r="S33" s="44">
        <f>SUM(S34:S35)</f>
        <v>18371.2</v>
      </c>
      <c r="T33" s="45">
        <f>SUM(T34:T35)</f>
        <v>18394.7</v>
      </c>
      <c r="U33" s="45">
        <f>SUM(U34:U35)</f>
        <v>18419.100000000002</v>
      </c>
    </row>
    <row r="34" spans="1:21" ht="25.5" customHeight="1">
      <c r="A34" s="37" t="s">
        <v>179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138</v>
      </c>
      <c r="R34" s="43" t="s">
        <v>139</v>
      </c>
      <c r="S34" s="44">
        <v>17935.8</v>
      </c>
      <c r="T34" s="45">
        <v>17941.9</v>
      </c>
      <c r="U34" s="45">
        <v>17948.2</v>
      </c>
    </row>
    <row r="35" spans="1:21" ht="24">
      <c r="A35" s="37" t="s">
        <v>180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140</v>
      </c>
      <c r="R35" s="43" t="s">
        <v>141</v>
      </c>
      <c r="S35" s="44">
        <v>435.4</v>
      </c>
      <c r="T35" s="45">
        <v>452.8</v>
      </c>
      <c r="U35" s="45">
        <v>470.9</v>
      </c>
    </row>
    <row r="36" spans="1:21" ht="15" customHeight="1">
      <c r="A36" s="37" t="s">
        <v>181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293.1</v>
      </c>
      <c r="T36" s="45">
        <f>SUM(T37:T40)</f>
        <v>218.3</v>
      </c>
      <c r="U36" s="45">
        <f>SUM(U37:U40)</f>
        <v>294.5</v>
      </c>
    </row>
    <row r="37" spans="1:21" ht="61.5" customHeight="1">
      <c r="A37" s="37" t="s">
        <v>182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208</v>
      </c>
      <c r="R37" s="43" t="s">
        <v>206</v>
      </c>
      <c r="S37" s="44">
        <v>50</v>
      </c>
      <c r="T37" s="45">
        <v>0</v>
      </c>
      <c r="U37" s="45">
        <v>67</v>
      </c>
    </row>
    <row r="38" spans="1:21" ht="58.5" customHeight="1">
      <c r="A38" s="37" t="s">
        <v>183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209</v>
      </c>
      <c r="R38" s="43" t="s">
        <v>207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184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200</v>
      </c>
      <c r="R39" s="46" t="s">
        <v>205</v>
      </c>
      <c r="S39" s="44">
        <v>205</v>
      </c>
      <c r="T39" s="45">
        <v>213</v>
      </c>
      <c r="U39" s="45">
        <v>222</v>
      </c>
    </row>
    <row r="40" spans="1:21" ht="34.5" customHeight="1">
      <c r="A40" s="37" t="s">
        <v>185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134</v>
      </c>
      <c r="R40" s="46" t="s">
        <v>238</v>
      </c>
      <c r="S40" s="44">
        <v>5.1</v>
      </c>
      <c r="T40" s="45">
        <v>5.3</v>
      </c>
      <c r="U40" s="45">
        <v>5.5</v>
      </c>
    </row>
    <row r="41" spans="1:21" ht="12.75">
      <c r="A41" s="37" t="s">
        <v>186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SUM(S42:S44)</f>
        <v>295.7</v>
      </c>
      <c r="T41" s="45">
        <f>SUM(T42:T44)</f>
        <v>305.7</v>
      </c>
      <c r="U41" s="45">
        <f>SUM(U42:U44)</f>
        <v>308.4</v>
      </c>
    </row>
    <row r="42" spans="1:21" ht="59.25" customHeight="1">
      <c r="A42" s="37" t="s">
        <v>187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237</v>
      </c>
      <c r="R42" s="43" t="s">
        <v>236</v>
      </c>
      <c r="S42" s="44">
        <v>25.5</v>
      </c>
      <c r="T42" s="45">
        <v>26.5</v>
      </c>
      <c r="U42" s="45">
        <v>27.5</v>
      </c>
    </row>
    <row r="43" spans="1:21" ht="71.25" customHeight="1">
      <c r="A43" s="37" t="s">
        <v>188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231</v>
      </c>
      <c r="R43" s="43" t="s">
        <v>232</v>
      </c>
      <c r="S43" s="44">
        <v>254</v>
      </c>
      <c r="T43" s="45">
        <v>262.4</v>
      </c>
      <c r="U43" s="45">
        <v>263.4</v>
      </c>
    </row>
    <row r="44" spans="1:21" ht="36" customHeight="1">
      <c r="A44" s="37" t="s">
        <v>189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234</v>
      </c>
      <c r="R44" s="43" t="s">
        <v>233</v>
      </c>
      <c r="S44" s="44">
        <v>16.2</v>
      </c>
      <c r="T44" s="45">
        <v>16.8</v>
      </c>
      <c r="U44" s="45">
        <v>17.5</v>
      </c>
    </row>
    <row r="45" spans="1:21" ht="15.75" customHeight="1">
      <c r="A45" s="35" t="s">
        <v>190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5" t="s">
        <v>111</v>
      </c>
      <c r="R45" s="39" t="s">
        <v>150</v>
      </c>
      <c r="S45" s="40">
        <f>SUM(S46,S69,S73)</f>
        <v>975600</v>
      </c>
      <c r="T45" s="41">
        <f>SUM(T46,)</f>
        <v>797444</v>
      </c>
      <c r="U45" s="41">
        <f>SUM(U46,)</f>
        <v>534621.5999999999</v>
      </c>
    </row>
    <row r="46" spans="1:21" ht="24">
      <c r="A46" s="35" t="s">
        <v>191</v>
      </c>
      <c r="B46" s="47" t="s">
        <v>55</v>
      </c>
      <c r="C46" s="47" t="s">
        <v>56</v>
      </c>
      <c r="D46" s="47" t="s">
        <v>109</v>
      </c>
      <c r="E46" s="47" t="s">
        <v>110</v>
      </c>
      <c r="F46" s="48"/>
      <c r="G46" s="47" t="s">
        <v>59</v>
      </c>
      <c r="H46" s="47" t="s">
        <v>60</v>
      </c>
      <c r="I46" s="47" t="s">
        <v>61</v>
      </c>
      <c r="J46" s="47" t="s">
        <v>0</v>
      </c>
      <c r="K46" s="47" t="s">
        <v>55</v>
      </c>
      <c r="L46" s="47" t="s">
        <v>62</v>
      </c>
      <c r="M46" s="47" t="s">
        <v>59</v>
      </c>
      <c r="N46" s="47" t="s">
        <v>1</v>
      </c>
      <c r="O46" s="48"/>
      <c r="P46" s="48"/>
      <c r="Q46" s="35" t="s">
        <v>151</v>
      </c>
      <c r="R46" s="39" t="s">
        <v>135</v>
      </c>
      <c r="S46" s="40">
        <f>SUM(S47,S50,S57,S66,)</f>
        <v>1022451.3</v>
      </c>
      <c r="T46" s="41">
        <f>SUM(T47+T50+T57+T66)</f>
        <v>797444</v>
      </c>
      <c r="U46" s="41">
        <f>SUM(U47,U50,U57,U66,)</f>
        <v>534621.5999999999</v>
      </c>
    </row>
    <row r="47" spans="1:21" ht="11.25" customHeight="1">
      <c r="A47" s="37" t="s">
        <v>192</v>
      </c>
      <c r="B47" s="29" t="s">
        <v>55</v>
      </c>
      <c r="C47" s="29" t="s">
        <v>56</v>
      </c>
      <c r="D47" s="29" t="s">
        <v>114</v>
      </c>
      <c r="E47" s="29" t="s">
        <v>115</v>
      </c>
      <c r="F47" s="30"/>
      <c r="G47" s="29" t="s">
        <v>11</v>
      </c>
      <c r="H47" s="29" t="s">
        <v>12</v>
      </c>
      <c r="I47" s="29" t="s">
        <v>61</v>
      </c>
      <c r="J47" s="29" t="s">
        <v>0</v>
      </c>
      <c r="K47" s="29" t="s">
        <v>112</v>
      </c>
      <c r="L47" s="29" t="s">
        <v>113</v>
      </c>
      <c r="M47" s="29" t="s">
        <v>59</v>
      </c>
      <c r="N47" s="29" t="s">
        <v>1</v>
      </c>
      <c r="O47" s="30"/>
      <c r="P47" s="30"/>
      <c r="Q47" s="37" t="s">
        <v>213</v>
      </c>
      <c r="R47" s="43" t="s">
        <v>196</v>
      </c>
      <c r="S47" s="44">
        <f>SUM(S48:S49)</f>
        <v>367453</v>
      </c>
      <c r="T47" s="45">
        <f>SUM(T48:T49)</f>
        <v>234750.7</v>
      </c>
      <c r="U47" s="45">
        <f>SUM(U48:U49)</f>
        <v>196768</v>
      </c>
    </row>
    <row r="48" spans="1:21" ht="24" customHeight="1">
      <c r="A48" s="37" t="s">
        <v>193</v>
      </c>
      <c r="B48" s="29"/>
      <c r="C48" s="29"/>
      <c r="D48" s="29"/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7" t="s">
        <v>214</v>
      </c>
      <c r="R48" s="43" t="s">
        <v>308</v>
      </c>
      <c r="S48" s="44">
        <v>199569</v>
      </c>
      <c r="T48" s="45">
        <v>144482</v>
      </c>
      <c r="U48" s="45">
        <v>128184</v>
      </c>
    </row>
    <row r="49" spans="1:21" ht="24" customHeight="1">
      <c r="A49" s="37" t="s">
        <v>194</v>
      </c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7" t="s">
        <v>229</v>
      </c>
      <c r="R49" s="43" t="s">
        <v>235</v>
      </c>
      <c r="S49" s="44">
        <v>167884</v>
      </c>
      <c r="T49" s="45">
        <v>90268.7</v>
      </c>
      <c r="U49" s="45">
        <v>68584</v>
      </c>
    </row>
    <row r="50" spans="1:21" ht="24">
      <c r="A50" s="37" t="s">
        <v>195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215</v>
      </c>
      <c r="R50" s="43" t="s">
        <v>163</v>
      </c>
      <c r="S50" s="44">
        <f>SUM(S51:S56)</f>
        <v>364266.3</v>
      </c>
      <c r="T50" s="45">
        <f>SUM(T51:T56)</f>
        <v>262409.39999999997</v>
      </c>
      <c r="U50" s="45">
        <f>SUM(U51:U56)</f>
        <v>23911.300000000003</v>
      </c>
    </row>
    <row r="51" spans="1:21" ht="84">
      <c r="A51" s="37" t="s">
        <v>280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255</v>
      </c>
      <c r="R51" s="43" t="s">
        <v>256</v>
      </c>
      <c r="S51" s="44">
        <v>37649.6</v>
      </c>
      <c r="T51" s="45">
        <v>0</v>
      </c>
      <c r="U51" s="45">
        <v>0</v>
      </c>
    </row>
    <row r="52" spans="1:21" ht="60">
      <c r="A52" s="37" t="s">
        <v>281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258</v>
      </c>
      <c r="R52" s="43" t="s">
        <v>257</v>
      </c>
      <c r="S52" s="44">
        <v>2634.6</v>
      </c>
      <c r="T52" s="45">
        <v>0</v>
      </c>
      <c r="U52" s="45">
        <v>0</v>
      </c>
    </row>
    <row r="53" spans="1:21" ht="24">
      <c r="A53" s="37" t="s">
        <v>282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259</v>
      </c>
      <c r="R53" s="43" t="s">
        <v>260</v>
      </c>
      <c r="S53" s="44">
        <v>175.2</v>
      </c>
      <c r="T53" s="45">
        <v>0</v>
      </c>
      <c r="U53" s="45">
        <v>0</v>
      </c>
    </row>
    <row r="54" spans="1:21" ht="24">
      <c r="A54" s="37" t="s">
        <v>283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254</v>
      </c>
      <c r="R54" s="43" t="s">
        <v>266</v>
      </c>
      <c r="S54" s="44">
        <f>SUM(S81:S82)</f>
        <v>290150.60000000003</v>
      </c>
      <c r="T54" s="45">
        <f>SUM(T81:T83)</f>
        <v>240548.69999999998</v>
      </c>
      <c r="U54" s="45">
        <f>SUM(U81:U83)</f>
        <v>2264.5</v>
      </c>
    </row>
    <row r="55" spans="1:21" ht="48">
      <c r="A55" s="37" t="s">
        <v>284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247</v>
      </c>
      <c r="R55" s="43" t="s">
        <v>269</v>
      </c>
      <c r="S55" s="44">
        <f>SUM(S86)</f>
        <v>9926</v>
      </c>
      <c r="T55" s="45">
        <v>0</v>
      </c>
      <c r="U55" s="45">
        <v>0</v>
      </c>
    </row>
    <row r="56" spans="1:21" ht="14.25" customHeight="1">
      <c r="A56" s="37" t="s">
        <v>285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216</v>
      </c>
      <c r="R56" s="43" t="s">
        <v>270</v>
      </c>
      <c r="S56" s="44">
        <f>SUM(S89:S92)</f>
        <v>23730.3</v>
      </c>
      <c r="T56" s="45">
        <f>SUM(T89:T92)</f>
        <v>21860.699999999997</v>
      </c>
      <c r="U56" s="45">
        <f>SUM(U89:U92)</f>
        <v>21646.800000000003</v>
      </c>
    </row>
    <row r="57" spans="1:21" ht="21.75" customHeight="1">
      <c r="A57" s="37" t="s">
        <v>286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217</v>
      </c>
      <c r="R57" s="43" t="s">
        <v>197</v>
      </c>
      <c r="S57" s="44">
        <f>SUM(S58:S65)</f>
        <v>283423.4</v>
      </c>
      <c r="T57" s="45">
        <f>SUM(T58:T65)</f>
        <v>295289.7</v>
      </c>
      <c r="U57" s="45">
        <f>SUM(U58:U65)</f>
        <v>308748.1</v>
      </c>
    </row>
    <row r="58" spans="1:21" ht="25.5" customHeight="1">
      <c r="A58" s="37" t="s">
        <v>287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218</v>
      </c>
      <c r="R58" s="43" t="s">
        <v>198</v>
      </c>
      <c r="S58" s="44">
        <v>3922.1</v>
      </c>
      <c r="T58" s="45">
        <v>3755.8</v>
      </c>
      <c r="U58" s="45">
        <v>3755.8</v>
      </c>
    </row>
    <row r="59" spans="1:21" ht="24">
      <c r="A59" s="37" t="s">
        <v>288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219</v>
      </c>
      <c r="R59" s="43" t="s">
        <v>272</v>
      </c>
      <c r="S59" s="44">
        <f>SUM(S95:S102)</f>
        <v>64664.6</v>
      </c>
      <c r="T59" s="45">
        <f>SUM(T95:T102)</f>
        <v>65878.20000000001</v>
      </c>
      <c r="U59" s="45">
        <f>SUM(U95:U102)</f>
        <v>65927.1</v>
      </c>
    </row>
    <row r="60" spans="1:21" ht="34.5" customHeight="1">
      <c r="A60" s="37" t="s">
        <v>289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220</v>
      </c>
      <c r="R60" s="49" t="s">
        <v>128</v>
      </c>
      <c r="S60" s="44">
        <v>949.1</v>
      </c>
      <c r="T60" s="45">
        <v>968.4</v>
      </c>
      <c r="U60" s="45">
        <v>1029.2</v>
      </c>
    </row>
    <row r="61" spans="1:21" ht="46.5" customHeight="1">
      <c r="A61" s="37" t="s">
        <v>290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221</v>
      </c>
      <c r="R61" s="50" t="s">
        <v>201</v>
      </c>
      <c r="S61" s="44">
        <v>2.4</v>
      </c>
      <c r="T61" s="45">
        <v>2.5</v>
      </c>
      <c r="U61" s="45">
        <v>24.3</v>
      </c>
    </row>
    <row r="62" spans="1:21" ht="25.5" customHeight="1">
      <c r="A62" s="37" t="s">
        <v>291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222</v>
      </c>
      <c r="R62" s="43" t="s">
        <v>136</v>
      </c>
      <c r="S62" s="44">
        <v>5057.9</v>
      </c>
      <c r="T62" s="45">
        <v>5067.8</v>
      </c>
      <c r="U62" s="45">
        <v>5067.7</v>
      </c>
    </row>
    <row r="63" spans="1:21" ht="37.5" customHeight="1">
      <c r="A63" s="37" t="s">
        <v>292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263</v>
      </c>
      <c r="R63" s="43" t="s">
        <v>264</v>
      </c>
      <c r="S63" s="44">
        <v>14.6</v>
      </c>
      <c r="T63" s="45">
        <v>0</v>
      </c>
      <c r="U63" s="45">
        <v>0</v>
      </c>
    </row>
    <row r="64" spans="1:21" ht="25.5" customHeight="1">
      <c r="A64" s="37" t="s">
        <v>293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245</v>
      </c>
      <c r="R64" s="43" t="s">
        <v>246</v>
      </c>
      <c r="S64" s="44">
        <v>235.7</v>
      </c>
      <c r="T64" s="45">
        <v>0</v>
      </c>
      <c r="U64" s="45">
        <v>0</v>
      </c>
    </row>
    <row r="65" spans="1:21" ht="14.25" customHeight="1">
      <c r="A65" s="37" t="s">
        <v>294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223</v>
      </c>
      <c r="R65" s="43" t="s">
        <v>273</v>
      </c>
      <c r="S65" s="44">
        <f>SUM(S105:S106)</f>
        <v>208577</v>
      </c>
      <c r="T65" s="45">
        <f>SUM(T105:T106)</f>
        <v>219617</v>
      </c>
      <c r="U65" s="45">
        <f>SUM(U105:U106)</f>
        <v>232944</v>
      </c>
    </row>
    <row r="66" spans="1:21" ht="12.75" customHeight="1">
      <c r="A66" s="37" t="s">
        <v>295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224</v>
      </c>
      <c r="R66" s="43" t="s">
        <v>118</v>
      </c>
      <c r="S66" s="44">
        <f>SUM(S67:S68)</f>
        <v>7308.599999999999</v>
      </c>
      <c r="T66" s="45">
        <f>SUM(T67:T68)</f>
        <v>4994.200000000001</v>
      </c>
      <c r="U66" s="45">
        <f>SUM(U67:U68)</f>
        <v>5194.2</v>
      </c>
    </row>
    <row r="67" spans="1:21" ht="48.75" customHeight="1">
      <c r="A67" s="37" t="s">
        <v>296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225</v>
      </c>
      <c r="R67" s="43" t="s">
        <v>274</v>
      </c>
      <c r="S67" s="44">
        <f>SUM(S109:S110)</f>
        <v>4808.4</v>
      </c>
      <c r="T67" s="45">
        <f>SUM(T109:T110)</f>
        <v>4994.200000000001</v>
      </c>
      <c r="U67" s="45">
        <f>SUM(U109:U110)</f>
        <v>5194.2</v>
      </c>
    </row>
    <row r="68" spans="1:21" ht="24.75" customHeight="1">
      <c r="A68" s="37" t="s">
        <v>297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265</v>
      </c>
      <c r="R68" s="43" t="s">
        <v>275</v>
      </c>
      <c r="S68" s="44">
        <f>SUM(S113)</f>
        <v>2500.2</v>
      </c>
      <c r="T68" s="45">
        <v>0</v>
      </c>
      <c r="U68" s="45">
        <v>0</v>
      </c>
    </row>
    <row r="69" spans="1:21" ht="60" customHeight="1">
      <c r="A69" s="35" t="s">
        <v>298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69" t="s">
        <v>241</v>
      </c>
      <c r="R69" s="70" t="s">
        <v>242</v>
      </c>
      <c r="S69" s="40">
        <f>SUM(S70:S72)</f>
        <v>2068.7000000000003</v>
      </c>
      <c r="T69" s="41">
        <f>SUM(T72)</f>
        <v>0</v>
      </c>
      <c r="U69" s="41">
        <f>SUM(U72)</f>
        <v>0</v>
      </c>
    </row>
    <row r="70" spans="1:21" ht="49.5" customHeight="1">
      <c r="A70" s="37" t="s">
        <v>299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3" t="s">
        <v>279</v>
      </c>
      <c r="R70" s="78" t="str">
        <f>'[1]Лист1'!R71</f>
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</c>
      <c r="S70" s="44">
        <v>14.9</v>
      </c>
      <c r="T70" s="45">
        <v>0</v>
      </c>
      <c r="U70" s="45">
        <v>0</v>
      </c>
    </row>
    <row r="71" spans="1:21" ht="52.5" customHeight="1">
      <c r="A71" s="37" t="s">
        <v>300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3" t="str">
        <f>'[1]Лист1'!Q72</f>
        <v>000 2 18 35120 05 0000 150</v>
      </c>
      <c r="R71" s="78" t="str">
        <f>'[1]Лист1'!R72</f>
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</c>
      <c r="S71" s="44">
        <v>2.5</v>
      </c>
      <c r="T71" s="45"/>
      <c r="U71" s="45"/>
    </row>
    <row r="72" spans="1:22" ht="39" customHeight="1">
      <c r="A72" s="37" t="s">
        <v>301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3" t="s">
        <v>243</v>
      </c>
      <c r="R72" s="74" t="s">
        <v>244</v>
      </c>
      <c r="S72" s="44">
        <v>2051.3</v>
      </c>
      <c r="T72" s="45">
        <v>0</v>
      </c>
      <c r="U72" s="45">
        <v>0</v>
      </c>
      <c r="V72" s="71"/>
    </row>
    <row r="73" spans="1:22" ht="33.75" customHeight="1">
      <c r="A73" s="35" t="s">
        <v>302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69" t="str">
        <f>'[1]Лист1'!Q75</f>
        <v>000 2 19 00000 00 0000 000</v>
      </c>
      <c r="R73" s="77" t="str">
        <f>'[1]Лист1'!R75</f>
        <v>ВОЗВРАТ ОСТАТКОВ СУБСИДИЙ, СУБВЕНЦИЙ И ИНЫХ МЕЖБЮДЖЕТНЫХ ТРАНСФЕРТОВ, ИМЕЮЩИХ ЦЕЛЕВОЕ НАЗНАЧЕНИЕ, ПРОШЛЫХ ЛЕТ</v>
      </c>
      <c r="S73" s="40">
        <f>SUM(S74:S77)</f>
        <v>-48920</v>
      </c>
      <c r="T73" s="41">
        <f>SUM(T74:T77)</f>
        <v>0</v>
      </c>
      <c r="U73" s="41">
        <f>SUM(U74:U77)</f>
        <v>0</v>
      </c>
      <c r="V73" s="71"/>
    </row>
    <row r="74" spans="1:22" ht="37.5" customHeight="1">
      <c r="A74" s="37" t="s">
        <v>303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3" t="str">
        <f>'[1]Лист1'!Q77</f>
        <v>000 2 19 35118 05 0000 150</v>
      </c>
      <c r="R74" s="78" t="str">
        <f>'[1]Лист1'!R77</f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S74" s="44">
        <v>-14.9</v>
      </c>
      <c r="T74" s="45">
        <v>0</v>
      </c>
      <c r="U74" s="45">
        <v>0</v>
      </c>
      <c r="V74" s="71"/>
    </row>
    <row r="75" spans="1:22" ht="49.5" customHeight="1">
      <c r="A75" s="37" t="s">
        <v>304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3" t="str">
        <f>'[1]Лист1'!Q78</f>
        <v>000 2 19 35120 05 0000 150</v>
      </c>
      <c r="R75" s="78" t="str">
        <f>'[1]Лист1'!R78</f>
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</c>
      <c r="S75" s="44">
        <v>-2.5</v>
      </c>
      <c r="T75" s="45">
        <v>0</v>
      </c>
      <c r="U75" s="45">
        <v>0</v>
      </c>
      <c r="V75" s="71"/>
    </row>
    <row r="76" spans="1:22" ht="30" customHeight="1">
      <c r="A76" s="37" t="s">
        <v>305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3" t="str">
        <f>'[1]Лист1'!Q79</f>
        <v>000 2 19 35250 05 0000 150</v>
      </c>
      <c r="R76" s="78" t="str">
        <f>'[1]Лист1'!R79</f>
        <v>Возврат остатков субвенций на оплату жилищно-коммунальных услуг отдельным категориям граждан из бюджетов муниципальных районов</v>
      </c>
      <c r="S76" s="44">
        <v>-167.2</v>
      </c>
      <c r="T76" s="45">
        <v>0</v>
      </c>
      <c r="U76" s="45">
        <v>0</v>
      </c>
      <c r="V76" s="71"/>
    </row>
    <row r="77" spans="1:22" ht="39.75" customHeight="1">
      <c r="A77" s="37" t="s">
        <v>306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3" t="str">
        <f>'[1]Лист1'!Q80</f>
        <v>000 2 19 60010 05 0000 150</v>
      </c>
      <c r="R77" s="78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77" s="44">
        <v>-48735.4</v>
      </c>
      <c r="T77" s="45">
        <v>0</v>
      </c>
      <c r="U77" s="45">
        <v>0</v>
      </c>
      <c r="V77" s="71"/>
    </row>
    <row r="78" spans="1:21" ht="12.75">
      <c r="A78" s="37" t="s">
        <v>307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126</v>
      </c>
      <c r="S78" s="40">
        <f>SUM(S45,S13)</f>
        <v>1126346.4</v>
      </c>
      <c r="T78" s="41">
        <f>SUM(T45,T13)</f>
        <v>1013543.8</v>
      </c>
      <c r="U78" s="41">
        <f>SUM(U13,U45)</f>
        <v>762386.4999999999</v>
      </c>
    </row>
    <row r="79" spans="1:21" ht="12.75">
      <c r="A79" s="51"/>
      <c r="B79" s="52"/>
      <c r="C79" s="52"/>
      <c r="D79" s="52"/>
      <c r="E79" s="52"/>
      <c r="F79" s="53"/>
      <c r="G79" s="52"/>
      <c r="H79" s="52"/>
      <c r="I79" s="52"/>
      <c r="J79" s="52"/>
      <c r="K79" s="52"/>
      <c r="L79" s="52"/>
      <c r="M79" s="52"/>
      <c r="N79" s="52"/>
      <c r="O79" s="53"/>
      <c r="P79" s="53"/>
      <c r="Q79" s="52"/>
      <c r="R79" s="54"/>
      <c r="S79" s="55"/>
      <c r="T79" s="56"/>
      <c r="U79" s="56"/>
    </row>
    <row r="80" spans="1:21" ht="12.75">
      <c r="A80" s="51" t="s">
        <v>131</v>
      </c>
      <c r="B80" s="52"/>
      <c r="C80" s="52"/>
      <c r="D80" s="52"/>
      <c r="E80" s="52"/>
      <c r="F80" s="53"/>
      <c r="G80" s="52"/>
      <c r="H80" s="52"/>
      <c r="I80" s="52"/>
      <c r="J80" s="52"/>
      <c r="K80" s="52"/>
      <c r="L80" s="52"/>
      <c r="M80" s="52"/>
      <c r="N80" s="52"/>
      <c r="O80" s="53"/>
      <c r="P80" s="53"/>
      <c r="Q80" s="57" t="s">
        <v>130</v>
      </c>
      <c r="R80" s="54"/>
      <c r="S80" s="55"/>
      <c r="T80" s="56"/>
      <c r="U80" s="56"/>
    </row>
    <row r="81" spans="1:21" ht="13.5" customHeight="1">
      <c r="A81" s="51"/>
      <c r="B81" s="52"/>
      <c r="C81" s="52"/>
      <c r="D81" s="52"/>
      <c r="E81" s="52"/>
      <c r="F81" s="53"/>
      <c r="G81" s="52"/>
      <c r="H81" s="52"/>
      <c r="I81" s="52"/>
      <c r="J81" s="52"/>
      <c r="K81" s="52"/>
      <c r="L81" s="52"/>
      <c r="M81" s="52"/>
      <c r="N81" s="52"/>
      <c r="O81" s="53"/>
      <c r="P81" s="53"/>
      <c r="Q81" s="87" t="s">
        <v>250</v>
      </c>
      <c r="R81" s="87"/>
      <c r="S81" s="62">
        <v>284970.2</v>
      </c>
      <c r="T81" s="62">
        <v>239055.3</v>
      </c>
      <c r="U81" s="62">
        <v>0</v>
      </c>
    </row>
    <row r="82" spans="1:21" ht="13.5" customHeight="1">
      <c r="A82" s="51"/>
      <c r="B82" s="52"/>
      <c r="C82" s="52"/>
      <c r="D82" s="52"/>
      <c r="E82" s="52"/>
      <c r="F82" s="53"/>
      <c r="G82" s="52"/>
      <c r="H82" s="52"/>
      <c r="I82" s="52"/>
      <c r="J82" s="52"/>
      <c r="K82" s="52"/>
      <c r="L82" s="52"/>
      <c r="M82" s="52"/>
      <c r="N82" s="52"/>
      <c r="O82" s="53"/>
      <c r="P82" s="53"/>
      <c r="Q82" s="87" t="s">
        <v>261</v>
      </c>
      <c r="R82" s="87"/>
      <c r="S82" s="62">
        <v>5180.4</v>
      </c>
      <c r="T82" s="62">
        <v>584.4</v>
      </c>
      <c r="U82" s="62">
        <v>2264.5</v>
      </c>
    </row>
    <row r="83" spans="1:21" ht="24" customHeight="1">
      <c r="A83" s="51"/>
      <c r="B83" s="52"/>
      <c r="C83" s="52"/>
      <c r="D83" s="52"/>
      <c r="E83" s="52"/>
      <c r="F83" s="53"/>
      <c r="G83" s="52"/>
      <c r="H83" s="52"/>
      <c r="I83" s="52"/>
      <c r="J83" s="52"/>
      <c r="K83" s="52"/>
      <c r="L83" s="52"/>
      <c r="M83" s="52"/>
      <c r="N83" s="52"/>
      <c r="O83" s="53"/>
      <c r="P83" s="53"/>
      <c r="Q83" s="87" t="s">
        <v>267</v>
      </c>
      <c r="R83" s="87"/>
      <c r="S83" s="62">
        <v>0</v>
      </c>
      <c r="T83" s="62">
        <v>909</v>
      </c>
      <c r="U83" s="62">
        <v>0</v>
      </c>
    </row>
    <row r="84" spans="1:21" ht="13.5" customHeight="1">
      <c r="A84" s="51"/>
      <c r="B84" s="52"/>
      <c r="C84" s="52"/>
      <c r="D84" s="52"/>
      <c r="E84" s="52"/>
      <c r="F84" s="53"/>
      <c r="G84" s="52"/>
      <c r="H84" s="52"/>
      <c r="I84" s="52"/>
      <c r="J84" s="52"/>
      <c r="K84" s="52"/>
      <c r="L84" s="52"/>
      <c r="M84" s="52"/>
      <c r="N84" s="52"/>
      <c r="O84" s="53"/>
      <c r="P84" s="53"/>
      <c r="Q84" s="57"/>
      <c r="R84" s="57"/>
      <c r="S84" s="75"/>
      <c r="T84" s="75"/>
      <c r="U84" s="75"/>
    </row>
    <row r="85" spans="1:21" ht="14.25" customHeight="1">
      <c r="A85" s="51" t="s">
        <v>248</v>
      </c>
      <c r="B85" s="52">
        <f aca="true" t="shared" si="0" ref="B85:Q85">B88</f>
        <v>0</v>
      </c>
      <c r="C85" s="52">
        <f t="shared" si="0"/>
        <v>0</v>
      </c>
      <c r="D85" s="52">
        <f t="shared" si="0"/>
        <v>0</v>
      </c>
      <c r="E85" s="52">
        <f t="shared" si="0"/>
        <v>0</v>
      </c>
      <c r="F85" s="52">
        <f t="shared" si="0"/>
        <v>0</v>
      </c>
      <c r="G85" s="52">
        <f t="shared" si="0"/>
        <v>0</v>
      </c>
      <c r="H85" s="52">
        <f t="shared" si="0"/>
        <v>0</v>
      </c>
      <c r="I85" s="52">
        <f t="shared" si="0"/>
        <v>0</v>
      </c>
      <c r="J85" s="52">
        <f t="shared" si="0"/>
        <v>0</v>
      </c>
      <c r="K85" s="52">
        <f t="shared" si="0"/>
        <v>0</v>
      </c>
      <c r="L85" s="52">
        <f t="shared" si="0"/>
        <v>0</v>
      </c>
      <c r="M85" s="52">
        <f t="shared" si="0"/>
        <v>0</v>
      </c>
      <c r="N85" s="52">
        <f t="shared" si="0"/>
        <v>0</v>
      </c>
      <c r="O85" s="52">
        <f t="shared" si="0"/>
        <v>0</v>
      </c>
      <c r="P85" s="52">
        <f t="shared" si="0"/>
        <v>0</v>
      </c>
      <c r="Q85" s="57" t="str">
        <f t="shared" si="0"/>
        <v>По данной строке указаны:</v>
      </c>
      <c r="R85" s="57"/>
      <c r="S85" s="75"/>
      <c r="T85" s="75"/>
      <c r="U85" s="75"/>
    </row>
    <row r="86" spans="1:21" ht="24" customHeight="1">
      <c r="A86" s="51"/>
      <c r="B86" s="52"/>
      <c r="C86" s="52"/>
      <c r="D86" s="52"/>
      <c r="E86" s="52"/>
      <c r="F86" s="53"/>
      <c r="G86" s="52"/>
      <c r="H86" s="52"/>
      <c r="I86" s="52"/>
      <c r="J86" s="52"/>
      <c r="K86" s="52"/>
      <c r="L86" s="52"/>
      <c r="M86" s="52"/>
      <c r="N86" s="52"/>
      <c r="O86" s="53"/>
      <c r="P86" s="53"/>
      <c r="Q86" s="96" t="s">
        <v>268</v>
      </c>
      <c r="R86" s="96"/>
      <c r="S86" s="62">
        <v>9926</v>
      </c>
      <c r="T86" s="62">
        <v>0</v>
      </c>
      <c r="U86" s="62">
        <f>U83</f>
        <v>0</v>
      </c>
    </row>
    <row r="87" spans="1:21" ht="12.75">
      <c r="A87" s="51"/>
      <c r="B87" s="52"/>
      <c r="C87" s="52"/>
      <c r="D87" s="52"/>
      <c r="E87" s="52"/>
      <c r="F87" s="53"/>
      <c r="G87" s="52"/>
      <c r="H87" s="52"/>
      <c r="I87" s="52"/>
      <c r="J87" s="52"/>
      <c r="K87" s="52"/>
      <c r="L87" s="52"/>
      <c r="M87" s="52"/>
      <c r="N87" s="52"/>
      <c r="O87" s="53"/>
      <c r="P87" s="53"/>
      <c r="Q87" s="52"/>
      <c r="R87" s="54"/>
      <c r="S87" s="55"/>
      <c r="T87" s="56"/>
      <c r="U87" s="56"/>
    </row>
    <row r="88" spans="1:21" ht="12.75">
      <c r="A88" s="51" t="s">
        <v>271</v>
      </c>
      <c r="B88" s="52"/>
      <c r="C88" s="52"/>
      <c r="D88" s="52"/>
      <c r="E88" s="52"/>
      <c r="F88" s="53"/>
      <c r="G88" s="52"/>
      <c r="H88" s="52"/>
      <c r="I88" s="52"/>
      <c r="J88" s="52"/>
      <c r="K88" s="52"/>
      <c r="L88" s="52"/>
      <c r="M88" s="52"/>
      <c r="N88" s="52"/>
      <c r="O88" s="53"/>
      <c r="P88" s="53"/>
      <c r="Q88" s="57" t="s">
        <v>130</v>
      </c>
      <c r="R88" s="57"/>
      <c r="S88" s="59"/>
      <c r="T88" s="60"/>
      <c r="U88" s="60"/>
    </row>
    <row r="89" spans="1:21" ht="23.25" customHeight="1">
      <c r="A89" s="51"/>
      <c r="B89" s="52"/>
      <c r="C89" s="52"/>
      <c r="D89" s="52"/>
      <c r="E89" s="52"/>
      <c r="F89" s="53"/>
      <c r="G89" s="52"/>
      <c r="H89" s="52"/>
      <c r="I89" s="52"/>
      <c r="J89" s="52"/>
      <c r="K89" s="52"/>
      <c r="L89" s="52"/>
      <c r="M89" s="52"/>
      <c r="N89" s="52"/>
      <c r="O89" s="53"/>
      <c r="P89" s="53"/>
      <c r="Q89" s="87" t="s">
        <v>230</v>
      </c>
      <c r="R89" s="87"/>
      <c r="S89" s="61">
        <v>4610.7</v>
      </c>
      <c r="T89" s="62">
        <v>4795.1</v>
      </c>
      <c r="U89" s="62">
        <v>4986.9</v>
      </c>
    </row>
    <row r="90" spans="1:21" ht="23.25" customHeight="1">
      <c r="A90" s="51"/>
      <c r="B90" s="52"/>
      <c r="C90" s="52"/>
      <c r="D90" s="52"/>
      <c r="E90" s="52"/>
      <c r="F90" s="53"/>
      <c r="G90" s="52"/>
      <c r="H90" s="52"/>
      <c r="I90" s="52"/>
      <c r="J90" s="52"/>
      <c r="K90" s="52"/>
      <c r="L90" s="52"/>
      <c r="M90" s="52"/>
      <c r="N90" s="52"/>
      <c r="O90" s="53"/>
      <c r="P90" s="53"/>
      <c r="Q90" s="89" t="s">
        <v>226</v>
      </c>
      <c r="R90" s="89"/>
      <c r="S90" s="61">
        <v>14382</v>
      </c>
      <c r="T90" s="63">
        <v>14597</v>
      </c>
      <c r="U90" s="63">
        <v>15184</v>
      </c>
    </row>
    <row r="91" spans="1:21" ht="13.5" customHeight="1">
      <c r="A91" s="51"/>
      <c r="B91" s="52"/>
      <c r="C91" s="52"/>
      <c r="D91" s="52"/>
      <c r="E91" s="52"/>
      <c r="F91" s="53"/>
      <c r="G91" s="52"/>
      <c r="H91" s="52"/>
      <c r="I91" s="52"/>
      <c r="J91" s="52"/>
      <c r="K91" s="52"/>
      <c r="L91" s="52"/>
      <c r="M91" s="52"/>
      <c r="N91" s="52"/>
      <c r="O91" s="53"/>
      <c r="P91" s="53"/>
      <c r="Q91" s="89" t="s">
        <v>261</v>
      </c>
      <c r="R91" s="89"/>
      <c r="S91" s="61">
        <v>859.6</v>
      </c>
      <c r="T91" s="63">
        <v>2468.6</v>
      </c>
      <c r="U91" s="63">
        <v>1475.9</v>
      </c>
    </row>
    <row r="92" spans="1:21" ht="45.75" customHeight="1">
      <c r="A92" s="51"/>
      <c r="B92" s="52"/>
      <c r="C92" s="52"/>
      <c r="D92" s="52"/>
      <c r="E92" s="52"/>
      <c r="F92" s="53"/>
      <c r="G92" s="52"/>
      <c r="H92" s="52"/>
      <c r="I92" s="52"/>
      <c r="J92" s="52"/>
      <c r="K92" s="52"/>
      <c r="L92" s="52"/>
      <c r="M92" s="52"/>
      <c r="N92" s="52"/>
      <c r="O92" s="53"/>
      <c r="P92" s="53"/>
      <c r="Q92" s="89" t="s">
        <v>262</v>
      </c>
      <c r="R92" s="89"/>
      <c r="S92" s="61">
        <v>3878</v>
      </c>
      <c r="T92" s="63">
        <v>0</v>
      </c>
      <c r="U92" s="63">
        <v>0</v>
      </c>
    </row>
    <row r="93" spans="1:21" ht="12.75">
      <c r="A93" s="51"/>
      <c r="B93" s="52"/>
      <c r="C93" s="52"/>
      <c r="D93" s="52"/>
      <c r="E93" s="52"/>
      <c r="F93" s="53"/>
      <c r="G93" s="52"/>
      <c r="H93" s="52"/>
      <c r="I93" s="52"/>
      <c r="J93" s="52"/>
      <c r="K93" s="52"/>
      <c r="L93" s="52"/>
      <c r="M93" s="52"/>
      <c r="N93" s="52"/>
      <c r="O93" s="53"/>
      <c r="P93" s="53"/>
      <c r="Q93" s="58"/>
      <c r="R93" s="64"/>
      <c r="S93" s="56"/>
      <c r="T93" s="65"/>
      <c r="U93" s="65"/>
    </row>
    <row r="94" spans="1:21" ht="12.75">
      <c r="A94" s="51" t="s">
        <v>276</v>
      </c>
      <c r="B94" s="52"/>
      <c r="C94" s="52"/>
      <c r="D94" s="52"/>
      <c r="E94" s="52"/>
      <c r="F94" s="53"/>
      <c r="G94" s="52"/>
      <c r="H94" s="52"/>
      <c r="I94" s="52"/>
      <c r="J94" s="52"/>
      <c r="K94" s="52"/>
      <c r="L94" s="52"/>
      <c r="M94" s="52"/>
      <c r="N94" s="52"/>
      <c r="O94" s="53"/>
      <c r="P94" s="53"/>
      <c r="Q94" s="57" t="s">
        <v>130</v>
      </c>
      <c r="R94" s="66"/>
      <c r="S94" s="56"/>
      <c r="T94" s="65"/>
      <c r="U94" s="65"/>
    </row>
    <row r="95" spans="1:21" ht="24.75" customHeight="1">
      <c r="A95" s="67"/>
      <c r="B95" s="52"/>
      <c r="C95" s="52"/>
      <c r="D95" s="52"/>
      <c r="E95" s="52"/>
      <c r="F95" s="53"/>
      <c r="G95" s="52"/>
      <c r="H95" s="52"/>
      <c r="I95" s="52"/>
      <c r="J95" s="52"/>
      <c r="K95" s="52"/>
      <c r="L95" s="52"/>
      <c r="M95" s="52"/>
      <c r="N95" s="52"/>
      <c r="O95" s="53"/>
      <c r="P95" s="53"/>
      <c r="Q95" s="87" t="s">
        <v>154</v>
      </c>
      <c r="R95" s="87"/>
      <c r="S95" s="61">
        <v>115.2</v>
      </c>
      <c r="T95" s="62">
        <v>119.8</v>
      </c>
      <c r="U95" s="62">
        <v>124.6</v>
      </c>
    </row>
    <row r="96" spans="1:21" ht="35.25" customHeight="1">
      <c r="A96" s="51"/>
      <c r="B96" s="52"/>
      <c r="C96" s="52"/>
      <c r="D96" s="52"/>
      <c r="E96" s="52"/>
      <c r="F96" s="53"/>
      <c r="G96" s="52"/>
      <c r="H96" s="52"/>
      <c r="I96" s="52"/>
      <c r="J96" s="52"/>
      <c r="K96" s="52"/>
      <c r="L96" s="52"/>
      <c r="M96" s="52"/>
      <c r="N96" s="52"/>
      <c r="O96" s="53"/>
      <c r="P96" s="53"/>
      <c r="Q96" s="87" t="s">
        <v>137</v>
      </c>
      <c r="R96" s="87"/>
      <c r="S96" s="61">
        <v>198</v>
      </c>
      <c r="T96" s="63">
        <v>206</v>
      </c>
      <c r="U96" s="63">
        <v>215</v>
      </c>
    </row>
    <row r="97" spans="1:21" ht="24" customHeight="1">
      <c r="A97" s="51"/>
      <c r="B97" s="52"/>
      <c r="C97" s="52"/>
      <c r="D97" s="52"/>
      <c r="E97" s="52"/>
      <c r="F97" s="53"/>
      <c r="G97" s="52"/>
      <c r="H97" s="52"/>
      <c r="I97" s="52"/>
      <c r="J97" s="52"/>
      <c r="K97" s="52"/>
      <c r="L97" s="52"/>
      <c r="M97" s="52"/>
      <c r="N97" s="52"/>
      <c r="O97" s="53"/>
      <c r="P97" s="53"/>
      <c r="Q97" s="89" t="s">
        <v>155</v>
      </c>
      <c r="R97" s="87"/>
      <c r="S97" s="61">
        <v>55834.7</v>
      </c>
      <c r="T97" s="63">
        <v>58641.7</v>
      </c>
      <c r="U97" s="63">
        <v>58641.7</v>
      </c>
    </row>
    <row r="98" spans="1:21" ht="34.5" customHeight="1">
      <c r="A98" s="51"/>
      <c r="B98" s="52"/>
      <c r="C98" s="52"/>
      <c r="D98" s="52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3"/>
      <c r="P98" s="53"/>
      <c r="Q98" s="89" t="s">
        <v>156</v>
      </c>
      <c r="R98" s="87"/>
      <c r="S98" s="61">
        <v>0.8</v>
      </c>
      <c r="T98" s="63">
        <v>0.8</v>
      </c>
      <c r="U98" s="63">
        <v>0.8</v>
      </c>
    </row>
    <row r="99" spans="1:21" ht="24" customHeight="1">
      <c r="A99" s="67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89" t="s">
        <v>252</v>
      </c>
      <c r="R99" s="87"/>
      <c r="S99" s="61">
        <v>7566</v>
      </c>
      <c r="T99" s="63">
        <v>5939</v>
      </c>
      <c r="U99" s="63">
        <v>5939</v>
      </c>
    </row>
    <row r="100" spans="1:21" ht="33.75" customHeight="1">
      <c r="A100" s="67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89" t="s">
        <v>157</v>
      </c>
      <c r="R100" s="89"/>
      <c r="S100" s="61">
        <v>30</v>
      </c>
      <c r="T100" s="63">
        <v>27</v>
      </c>
      <c r="U100" s="63">
        <v>38</v>
      </c>
    </row>
    <row r="101" spans="1:21" ht="24" customHeight="1">
      <c r="A101" s="67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89" t="s">
        <v>253</v>
      </c>
      <c r="R101" s="87"/>
      <c r="S101" s="61">
        <v>347.4</v>
      </c>
      <c r="T101" s="63">
        <v>342.8</v>
      </c>
      <c r="U101" s="63">
        <v>342.8</v>
      </c>
    </row>
    <row r="102" spans="1:21" ht="47.25" customHeight="1">
      <c r="A102" s="67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93" t="s">
        <v>210</v>
      </c>
      <c r="R102" s="94"/>
      <c r="S102" s="61">
        <v>572.5</v>
      </c>
      <c r="T102" s="63">
        <v>601.1</v>
      </c>
      <c r="U102" s="63">
        <v>625.2</v>
      </c>
    </row>
    <row r="103" spans="1:21" ht="12.75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58"/>
      <c r="R103" s="64"/>
      <c r="S103" s="56"/>
      <c r="T103" s="65"/>
      <c r="U103" s="65"/>
    </row>
    <row r="104" spans="1:21" ht="12.75">
      <c r="A104" s="51" t="s">
        <v>249</v>
      </c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57" t="s">
        <v>130</v>
      </c>
      <c r="R104" s="64"/>
      <c r="S104" s="56"/>
      <c r="T104" s="65"/>
      <c r="U104" s="65"/>
    </row>
    <row r="105" spans="1:21" ht="48.75" customHeight="1">
      <c r="A105" s="67"/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82" t="s">
        <v>152</v>
      </c>
      <c r="R105" s="82"/>
      <c r="S105" s="61">
        <v>139844</v>
      </c>
      <c r="T105" s="62">
        <v>147448</v>
      </c>
      <c r="U105" s="62">
        <v>156601</v>
      </c>
    </row>
    <row r="106" spans="1:21" ht="35.25" customHeight="1">
      <c r="A106" s="67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82" t="s">
        <v>211</v>
      </c>
      <c r="R106" s="82"/>
      <c r="S106" s="61">
        <v>68733</v>
      </c>
      <c r="T106" s="63">
        <v>72169</v>
      </c>
      <c r="U106" s="63">
        <v>76343</v>
      </c>
    </row>
    <row r="107" spans="1:21" ht="12.75" customHeight="1">
      <c r="A107" s="67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66"/>
      <c r="R107" s="66"/>
      <c r="S107" s="68"/>
      <c r="T107" s="65"/>
      <c r="U107" s="65"/>
    </row>
    <row r="108" spans="1:21" ht="13.5" customHeight="1">
      <c r="A108" s="51" t="s">
        <v>277</v>
      </c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57" t="s">
        <v>130</v>
      </c>
      <c r="R108" s="66"/>
      <c r="S108" s="68"/>
      <c r="T108" s="65"/>
      <c r="U108" s="65"/>
    </row>
    <row r="109" spans="1:21" ht="26.25" customHeight="1">
      <c r="A109" s="51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87" t="s">
        <v>144</v>
      </c>
      <c r="R109" s="87"/>
      <c r="S109" s="61">
        <v>4022.2</v>
      </c>
      <c r="T109" s="62">
        <v>4177.6</v>
      </c>
      <c r="U109" s="62">
        <v>4344.9</v>
      </c>
    </row>
    <row r="110" spans="1:21" ht="23.25" customHeight="1">
      <c r="A110" s="51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89" t="s">
        <v>143</v>
      </c>
      <c r="R110" s="87"/>
      <c r="S110" s="61">
        <v>786.2</v>
      </c>
      <c r="T110" s="63">
        <v>816.6</v>
      </c>
      <c r="U110" s="63">
        <v>849.3</v>
      </c>
    </row>
    <row r="111" ht="12" customHeight="1"/>
    <row r="112" spans="1:21" ht="12.75" customHeight="1">
      <c r="A112" s="51" t="s">
        <v>277</v>
      </c>
      <c r="B112" s="52">
        <f aca="true" t="shared" si="1" ref="B112:Q112">B108</f>
        <v>0</v>
      </c>
      <c r="C112" s="52">
        <f t="shared" si="1"/>
        <v>0</v>
      </c>
      <c r="D112" s="52">
        <f t="shared" si="1"/>
        <v>0</v>
      </c>
      <c r="E112" s="52">
        <f t="shared" si="1"/>
        <v>0</v>
      </c>
      <c r="F112" s="52">
        <f t="shared" si="1"/>
        <v>0</v>
      </c>
      <c r="G112" s="52">
        <f t="shared" si="1"/>
        <v>0</v>
      </c>
      <c r="H112" s="52">
        <f t="shared" si="1"/>
        <v>0</v>
      </c>
      <c r="I112" s="52">
        <f t="shared" si="1"/>
        <v>0</v>
      </c>
      <c r="J112" s="52">
        <f t="shared" si="1"/>
        <v>0</v>
      </c>
      <c r="K112" s="52">
        <f t="shared" si="1"/>
        <v>0</v>
      </c>
      <c r="L112" s="52">
        <f t="shared" si="1"/>
        <v>0</v>
      </c>
      <c r="M112" s="52">
        <f t="shared" si="1"/>
        <v>0</v>
      </c>
      <c r="N112" s="52">
        <f t="shared" si="1"/>
        <v>0</v>
      </c>
      <c r="O112" s="52">
        <f t="shared" si="1"/>
        <v>0</v>
      </c>
      <c r="P112" s="52">
        <f t="shared" si="1"/>
        <v>0</v>
      </c>
      <c r="Q112" s="95" t="str">
        <f t="shared" si="1"/>
        <v>По данной строке указаны:</v>
      </c>
      <c r="R112" s="95"/>
      <c r="S112" s="76"/>
      <c r="T112" s="76"/>
      <c r="U112" s="76"/>
    </row>
    <row r="113" spans="1:21" ht="22.5" customHeight="1">
      <c r="A113" s="51"/>
      <c r="B113" s="52">
        <f aca="true" t="shared" si="2" ref="B113:P113">B109</f>
        <v>0</v>
      </c>
      <c r="C113" s="52">
        <f t="shared" si="2"/>
        <v>0</v>
      </c>
      <c r="D113" s="52">
        <f t="shared" si="2"/>
        <v>0</v>
      </c>
      <c r="E113" s="52">
        <f t="shared" si="2"/>
        <v>0</v>
      </c>
      <c r="F113" s="52">
        <f t="shared" si="2"/>
        <v>0</v>
      </c>
      <c r="G113" s="52">
        <f t="shared" si="2"/>
        <v>0</v>
      </c>
      <c r="H113" s="52">
        <f t="shared" si="2"/>
        <v>0</v>
      </c>
      <c r="I113" s="52">
        <f t="shared" si="2"/>
        <v>0</v>
      </c>
      <c r="J113" s="52">
        <f t="shared" si="2"/>
        <v>0</v>
      </c>
      <c r="K113" s="52">
        <f t="shared" si="2"/>
        <v>0</v>
      </c>
      <c r="L113" s="52">
        <f t="shared" si="2"/>
        <v>0</v>
      </c>
      <c r="M113" s="52">
        <f t="shared" si="2"/>
        <v>0</v>
      </c>
      <c r="N113" s="52">
        <f t="shared" si="2"/>
        <v>0</v>
      </c>
      <c r="O113" s="52">
        <f t="shared" si="2"/>
        <v>0</v>
      </c>
      <c r="P113" s="52">
        <f t="shared" si="2"/>
        <v>0</v>
      </c>
      <c r="Q113" s="96" t="s">
        <v>278</v>
      </c>
      <c r="R113" s="96"/>
      <c r="S113" s="61">
        <v>2500.2</v>
      </c>
      <c r="T113" s="61">
        <v>0</v>
      </c>
      <c r="U113" s="61">
        <v>0</v>
      </c>
    </row>
    <row r="118" ht="160.5" customHeight="1"/>
    <row r="122" ht="136.5" customHeight="1"/>
    <row r="123" ht="81" customHeight="1"/>
    <row r="124" ht="93.75" customHeight="1"/>
  </sheetData>
  <sheetProtection/>
  <mergeCells count="28">
    <mergeCell ref="Q95:R95"/>
    <mergeCell ref="Q90:R90"/>
    <mergeCell ref="Q81:R81"/>
    <mergeCell ref="Q102:R102"/>
    <mergeCell ref="Q112:R112"/>
    <mergeCell ref="Q113:R113"/>
    <mergeCell ref="Q101:R101"/>
    <mergeCell ref="Q91:R91"/>
    <mergeCell ref="Q92:R92"/>
    <mergeCell ref="Q82:R82"/>
    <mergeCell ref="Q83:R83"/>
    <mergeCell ref="Q86:R86"/>
    <mergeCell ref="Q110:R110"/>
    <mergeCell ref="Q96:R96"/>
    <mergeCell ref="Q97:R97"/>
    <mergeCell ref="Q109:R109"/>
    <mergeCell ref="Q106:R106"/>
    <mergeCell ref="Q99:R99"/>
    <mergeCell ref="S9:U9"/>
    <mergeCell ref="Q105:R105"/>
    <mergeCell ref="A3:U5"/>
    <mergeCell ref="A9:A11"/>
    <mergeCell ref="Q89:R89"/>
    <mergeCell ref="A7:U7"/>
    <mergeCell ref="Q98:R98"/>
    <mergeCell ref="R9:R11"/>
    <mergeCell ref="Q9:Q11"/>
    <mergeCell ref="Q100:R100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2020-03-16T07:58:21Z</dcterms:modified>
  <cp:category/>
  <cp:version/>
  <cp:contentType/>
  <cp:contentStatus/>
</cp:coreProperties>
</file>