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'Лист1'!$A$1:$U$90</definedName>
  </definedNames>
  <calcPr fullCalcOnLoad="1"/>
</workbook>
</file>

<file path=xl/sharedStrings.xml><?xml version="1.0" encoding="utf-8"?>
<sst xmlns="http://schemas.openxmlformats.org/spreadsheetml/2006/main" count="464" uniqueCount="277">
  <si>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</si>
  <si>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</si>
  <si>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</si>
  <si>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</si>
  <si>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</si>
  <si>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</si>
  <si>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</si>
  <si>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</si>
  <si>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</si>
  <si>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</si>
  <si>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</si>
  <si>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</si>
  <si>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</si>
  <si>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</si>
  <si>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</si>
  <si>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</si>
  <si>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</si>
  <si>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</si>
  <si>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</si>
  <si>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</si>
  <si>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</si>
  <si>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</si>
  <si>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</si>
  <si>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</si>
  <si>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</si>
  <si>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</si>
  <si>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</si>
  <si>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</si>
  <si>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</si>
  <si>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</si>
  <si>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</si>
  <si>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</si>
  <si>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</si>
  <si>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</si>
  <si>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</si>
  <si>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</si>
  <si>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</si>
  <si>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</si>
  <si>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</si>
  <si>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</si>
  <si>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</si>
  <si>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</si>
  <si>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</si>
  <si>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</si>
  <si>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</si>
  <si>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</si>
  <si>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</si>
  <si>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</si>
  <si>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</si>
  <si>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</si>
  <si>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</si>
  <si>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</si>
  <si>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</si>
  <si>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</si>
  <si>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</si>
  <si>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</si>
  <si>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</si>
  <si>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</si>
  <si>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</si>
  <si>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</si>
  <si>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</si>
  <si>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</si>
  <si>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</si>
  <si>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</si>
  <si>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</si>
  <si>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</si>
  <si>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</si>
  <si>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</si>
  <si>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</si>
  <si>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</si>
  <si>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</si>
  <si>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</si>
  <si>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</si>
  <si>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</si>
  <si>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</si>
  <si>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</si>
  <si>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</si>
  <si>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</si>
  <si>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</si>
  <si>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</si>
  <si>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</si>
  <si>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</si>
  <si>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</si>
  <si>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</si>
  <si>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</si>
  <si>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</si>
  <si>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</si>
  <si>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</si>
  <si>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</si>
  <si>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</si>
  <si>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</si>
  <si>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</si>
  <si>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</si>
  <si>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</si>
  <si>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</si>
  <si>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</si>
  <si>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</si>
  <si>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</si>
  <si>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</si>
  <si>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</si>
  <si>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</si>
  <si>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</si>
  <si>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</si>
  <si>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</si>
  <si>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</si>
  <si>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</si>
  <si>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</si>
  <si>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</si>
  <si>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</si>
  <si>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</si>
  <si>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</si>
  <si>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</si>
  <si>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</si>
  <si>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</si>
  <si>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</si>
  <si>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</si>
  <si>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</si>
  <si>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</si>
  <si>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</si>
  <si>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</si>
  <si>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</si>
  <si>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</si>
  <si>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</si>
  <si>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</si>
  <si>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</si>
  <si>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</si>
  <si>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</si>
  <si>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</si>
  <si>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</si>
  <si>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</si>
  <si>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</si>
  <si>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</si>
  <si>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</si>
  <si>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</si>
  <si>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</si>
  <si>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</si>
  <si>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</si>
  <si>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</si>
  <si>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</si>
  <si>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</si>
  <si>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</si>
  <si>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</si>
  <si>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</si>
  <si>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</si>
  <si>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</si>
  <si>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</si>
  <si>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</si>
  <si>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</si>
  <si>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</si>
  <si>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</si>
  <si>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</si>
  <si>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</si>
  <si>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</si>
  <si>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</si>
  <si>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</si>
  <si>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</si>
  <si>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</si>
  <si>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</si>
  <si>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</si>
  <si>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</si>
  <si>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</si>
  <si>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</si>
  <si>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</si>
  <si>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</si>
  <si>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</si>
  <si>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</si>
  <si>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</si>
  <si>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</si>
  <si>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</si>
  <si>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</si>
  <si>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</si>
  <si>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</si>
  <si>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</si>
  <si>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</si>
  <si>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</si>
  <si>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</si>
  <si>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</si>
  <si>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</si>
  <si>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</si>
  <si>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</si>
  <si>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</si>
  <si>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</si>
  <si>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</si>
  <si>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</si>
  <si>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</si>
  <si>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</si>
  <si>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</si>
  <si>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</si>
  <si>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</si>
  <si>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</si>
  <si>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</si>
  <si>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</si>
  <si>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</si>
  <si>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</si>
  <si>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</si>
  <si>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</si>
  <si>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</si>
  <si>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</si>
  <si>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</si>
  <si>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</si>
  <si>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</si>
  <si>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</si>
  <si>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</si>
  <si>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</si>
  <si>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</si>
  <si>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</si>
  <si>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</si>
  <si>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41</t>
  </si>
  <si>
    <t>47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</si>
  <si>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</si>
  <si>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</si>
  <si>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</si>
  <si>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</si>
  <si>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</si>
  <si>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</si>
  <si>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</si>
  <si>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</si>
  <si>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</si>
  <si>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</si>
  <si>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000 1 14 02053 05 0000 410</t>
  </si>
  <si>
    <t>000 1 14 02053 05 0000 440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</si>
  <si>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</si>
  <si>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</si>
  <si>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</si>
  <si>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48</t>
  </si>
  <si>
    <t>49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</si>
  <si>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</si>
  <si>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</si>
  <si>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</si>
  <si>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</si>
  <si>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</si>
  <si>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</si>
  <si>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</si>
  <si>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</si>
  <si>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</si>
  <si>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</si>
  <si>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</si>
  <si>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</si>
  <si>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</si>
  <si>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</si>
  <si>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Свод доходов муниципального бюджета на 2020 год и плановый период 2021 и 2022 годов</t>
  </si>
  <si>
    <t>на 2022 год</t>
  </si>
  <si>
    <t>000 2 02 15002 05 0000 150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</si>
  <si>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</si>
  <si>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</si>
  <si>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</si>
  <si>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</si>
  <si>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</si>
  <si>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</si>
  <si>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</si>
  <si>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</si>
  <si>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</si>
  <si>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</si>
  <si>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</si>
  <si>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</si>
  <si>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</si>
  <si>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</si>
  <si>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</si>
  <si>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50</t>
  </si>
  <si>
    <t>51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</si>
  <si>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</si>
  <si>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</si>
  <si>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52</t>
  </si>
  <si>
    <t>000 2 02 27576 05 0000 150</t>
  </si>
  <si>
    <t>53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</si>
  <si>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&lt;1&gt;</t>
  </si>
  <si>
    <t>Прочие субсидии бюджетам муниципальных районов &lt;2&gt;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</si>
  <si>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</si>
  <si>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</si>
  <si>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</si>
  <si>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&lt;2&gt;</t>
  </si>
  <si>
    <t xml:space="preserve"> &lt;3&gt;</t>
  </si>
  <si>
    <t>&lt;5&gt;</t>
  </si>
  <si>
    <t>Субсидии на реализацию проектов по созданию современного облика сельских территорий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</si>
  <si>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218 от 25 декабря 2019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годов» 
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</si>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</sst>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4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90"/>
  <sheetViews>
    <sheetView tabSelected="1" zoomScale="115" zoomScaleNormal="115" zoomScaleSheetLayoutView="100" workbookViewId="0" topLeftCell="A2">
      <selection activeCell="V4" sqref="V4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76" t="s">
        <v>274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5" customFormat="1" ht="33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s="15" customFormat="1" ht="51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1" t="s">
        <v>240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77" t="s">
        <v>214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77" t="s">
        <v>17</v>
      </c>
      <c r="R9" s="83" t="s">
        <v>116</v>
      </c>
      <c r="S9" s="72" t="s">
        <v>20</v>
      </c>
      <c r="T9" s="73"/>
      <c r="U9" s="74"/>
    </row>
    <row r="10" spans="1:21" ht="18" customHeight="1" hidden="1">
      <c r="A10" s="7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78"/>
      <c r="R10" s="84"/>
      <c r="S10" s="31"/>
      <c r="T10" s="32"/>
      <c r="U10" s="32"/>
    </row>
    <row r="11" spans="1:21" ht="24" customHeight="1">
      <c r="A11" s="7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79"/>
      <c r="R11" s="85"/>
      <c r="S11" s="33" t="s">
        <v>213</v>
      </c>
      <c r="T11" s="34" t="s">
        <v>223</v>
      </c>
      <c r="U11" s="34" t="s">
        <v>241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7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SUM(S14,S18,S23,S25,S31,S33,S36,S41,S16)</f>
        <v>150746.40000000002</v>
      </c>
      <c r="T13" s="41">
        <f>SUM(T14+T16+T18+T23+T25+T31+T33+T36+T41)</f>
        <v>216099.8</v>
      </c>
      <c r="U13" s="41">
        <f>SUM(U14+U17+U18+U23+U25+U31+U33+U36+U41)</f>
        <v>227764.9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115200</v>
      </c>
      <c r="T14" s="45">
        <f>SUM(T15)</f>
        <v>185270</v>
      </c>
      <c r="U14" s="45">
        <f>SUM(U15)</f>
        <v>196211.6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88" t="s">
        <v>119</v>
      </c>
      <c r="R15" s="43" t="s">
        <v>72</v>
      </c>
      <c r="S15" s="44">
        <v>115200</v>
      </c>
      <c r="T15" s="45">
        <v>185270</v>
      </c>
      <c r="U15" s="45">
        <v>196211.6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160</v>
      </c>
      <c r="R16" s="43" t="s">
        <v>148</v>
      </c>
      <c r="S16" s="44">
        <f>SUM(S17)</f>
        <v>4200</v>
      </c>
      <c r="T16" s="45">
        <f>SUM(T17)</f>
        <v>4368</v>
      </c>
      <c r="U16" s="45">
        <f>SUM(U17)</f>
        <v>4542.7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147</v>
      </c>
      <c r="R17" s="43" t="s">
        <v>149</v>
      </c>
      <c r="S17" s="44">
        <v>4200</v>
      </c>
      <c r="T17" s="45">
        <v>4368</v>
      </c>
      <c r="U17" s="45">
        <v>4542.7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8600</v>
      </c>
      <c r="T18" s="45">
        <f>SUM(T19:T22)</f>
        <v>3565.2999999999997</v>
      </c>
      <c r="U18" s="45">
        <f>SUM(U19:U22)</f>
        <v>3849.7000000000003</v>
      </c>
    </row>
    <row r="19" spans="1:21" ht="24" customHeight="1">
      <c r="A19" s="37" t="s">
        <v>166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161</v>
      </c>
      <c r="R19" s="43" t="s">
        <v>162</v>
      </c>
      <c r="S19" s="44">
        <v>2310</v>
      </c>
      <c r="T19" s="45">
        <v>2763.6</v>
      </c>
      <c r="U19" s="45">
        <v>3040.4</v>
      </c>
    </row>
    <row r="20" spans="1:21" ht="13.5" customHeight="1">
      <c r="A20" s="37" t="s">
        <v>167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5500</v>
      </c>
      <c r="T20" s="45">
        <v>0</v>
      </c>
      <c r="U20" s="45">
        <v>0</v>
      </c>
    </row>
    <row r="21" spans="1:21" ht="12.75">
      <c r="A21" s="37" t="s">
        <v>168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490</v>
      </c>
      <c r="T21" s="45">
        <v>494.2</v>
      </c>
      <c r="U21" s="45">
        <v>498.4</v>
      </c>
    </row>
    <row r="22" spans="1:21" ht="24">
      <c r="A22" s="37" t="s">
        <v>169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252</v>
      </c>
      <c r="R22" s="43" t="s">
        <v>253</v>
      </c>
      <c r="S22" s="44">
        <v>300</v>
      </c>
      <c r="T22" s="45">
        <v>307.5</v>
      </c>
      <c r="U22" s="45">
        <v>310.9</v>
      </c>
    </row>
    <row r="23" spans="1:21" ht="12.75">
      <c r="A23" s="37" t="s">
        <v>170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1200</v>
      </c>
      <c r="T23" s="45">
        <f>SUM(T24)</f>
        <v>1250</v>
      </c>
      <c r="U23" s="45">
        <f>SUM(U24)</f>
        <v>1296.3</v>
      </c>
    </row>
    <row r="24" spans="1:21" ht="36" customHeight="1">
      <c r="A24" s="37" t="s">
        <v>171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144</v>
      </c>
      <c r="S24" s="44">
        <v>1200</v>
      </c>
      <c r="T24" s="45">
        <v>1250</v>
      </c>
      <c r="U24" s="45">
        <v>1296.3</v>
      </c>
    </row>
    <row r="25" spans="1:21" ht="24">
      <c r="A25" s="37" t="s">
        <v>172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2495.1</v>
      </c>
      <c r="T25" s="45">
        <f>SUM(T26:T30)</f>
        <v>2632.2999999999997</v>
      </c>
      <c r="U25" s="45">
        <f>SUM(U26:U30)</f>
        <v>2743.3</v>
      </c>
    </row>
    <row r="26" spans="1:21" ht="58.5" customHeight="1">
      <c r="A26" s="37" t="s">
        <v>173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210</v>
      </c>
      <c r="R26" s="43" t="s">
        <v>215</v>
      </c>
      <c r="S26" s="44">
        <v>1400</v>
      </c>
      <c r="T26" s="45">
        <v>1456</v>
      </c>
      <c r="U26" s="45">
        <v>1514</v>
      </c>
    </row>
    <row r="27" spans="1:21" ht="47.25" customHeight="1">
      <c r="A27" s="37" t="s">
        <v>174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130</v>
      </c>
      <c r="R27" s="43" t="s">
        <v>134</v>
      </c>
      <c r="S27" s="44">
        <v>8.5</v>
      </c>
      <c r="T27" s="45">
        <v>8.8</v>
      </c>
      <c r="U27" s="45">
        <v>9.2</v>
      </c>
    </row>
    <row r="28" spans="1:21" ht="48" customHeight="1">
      <c r="A28" s="37" t="s">
        <v>175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135</v>
      </c>
      <c r="S28" s="44">
        <v>307.2</v>
      </c>
      <c r="T28" s="45">
        <v>318.9</v>
      </c>
      <c r="U28" s="45">
        <v>329.7</v>
      </c>
    </row>
    <row r="29" spans="1:21" ht="24.75" customHeight="1">
      <c r="A29" s="37" t="s">
        <v>176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163</v>
      </c>
      <c r="R29" s="43" t="s">
        <v>155</v>
      </c>
      <c r="S29" s="44">
        <v>769.3</v>
      </c>
      <c r="T29" s="45">
        <v>838.2</v>
      </c>
      <c r="U29" s="45">
        <v>879.5</v>
      </c>
    </row>
    <row r="30" spans="1:21" ht="35.25" customHeight="1">
      <c r="A30" s="37" t="s">
        <v>177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150</v>
      </c>
      <c r="R30" s="43" t="s">
        <v>151</v>
      </c>
      <c r="S30" s="44">
        <v>10.1</v>
      </c>
      <c r="T30" s="45">
        <v>10.4</v>
      </c>
      <c r="U30" s="45">
        <v>10.9</v>
      </c>
    </row>
    <row r="31" spans="1:21" ht="12.75">
      <c r="A31" s="37" t="s">
        <v>178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91.3</v>
      </c>
      <c r="T31" s="45">
        <f>SUM(T32)</f>
        <v>95.5</v>
      </c>
      <c r="U31" s="45">
        <f>SUM(U32)</f>
        <v>99.3</v>
      </c>
    </row>
    <row r="32" spans="1:21" ht="15.75" customHeight="1">
      <c r="A32" s="37" t="s">
        <v>179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91.3</v>
      </c>
      <c r="T32" s="45">
        <v>95.5</v>
      </c>
      <c r="U32" s="45">
        <v>99.3</v>
      </c>
    </row>
    <row r="33" spans="1:21" ht="24">
      <c r="A33" s="37" t="s">
        <v>180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164</v>
      </c>
      <c r="S33" s="44">
        <f>SUM(S34:S35)</f>
        <v>18371.2</v>
      </c>
      <c r="T33" s="45">
        <f>SUM(T34:T35)</f>
        <v>18394.7</v>
      </c>
      <c r="U33" s="45">
        <f>SUM(U34:U35)</f>
        <v>18419.100000000002</v>
      </c>
    </row>
    <row r="34" spans="1:21" ht="25.5" customHeight="1">
      <c r="A34" s="37" t="s">
        <v>181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140</v>
      </c>
      <c r="R34" s="43" t="s">
        <v>141</v>
      </c>
      <c r="S34" s="44">
        <v>17935.8</v>
      </c>
      <c r="T34" s="45">
        <v>17941.9</v>
      </c>
      <c r="U34" s="45">
        <v>17948.2</v>
      </c>
    </row>
    <row r="35" spans="1:21" ht="24">
      <c r="A35" s="37" t="s">
        <v>182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142</v>
      </c>
      <c r="R35" s="43" t="s">
        <v>143</v>
      </c>
      <c r="S35" s="44">
        <v>435.4</v>
      </c>
      <c r="T35" s="45">
        <v>452.8</v>
      </c>
      <c r="U35" s="45">
        <v>470.9</v>
      </c>
    </row>
    <row r="36" spans="1:21" ht="15" customHeight="1">
      <c r="A36" s="37" t="s">
        <v>183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293.1</v>
      </c>
      <c r="T36" s="45">
        <f>SUM(T37:T40)</f>
        <v>218.3</v>
      </c>
      <c r="U36" s="45">
        <f>SUM(U37:U40)</f>
        <v>294.5</v>
      </c>
    </row>
    <row r="37" spans="1:21" ht="61.5" customHeight="1">
      <c r="A37" s="37" t="s">
        <v>184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219</v>
      </c>
      <c r="R37" s="43" t="s">
        <v>217</v>
      </c>
      <c r="S37" s="44">
        <v>50</v>
      </c>
      <c r="T37" s="45">
        <v>0</v>
      </c>
      <c r="U37" s="45">
        <v>67</v>
      </c>
    </row>
    <row r="38" spans="1:21" ht="58.5" customHeight="1">
      <c r="A38" s="37" t="s">
        <v>185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220</v>
      </c>
      <c r="R38" s="43" t="s">
        <v>218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186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211</v>
      </c>
      <c r="R39" s="46" t="s">
        <v>216</v>
      </c>
      <c r="S39" s="44">
        <v>205</v>
      </c>
      <c r="T39" s="45">
        <v>213</v>
      </c>
      <c r="U39" s="45">
        <v>222</v>
      </c>
    </row>
    <row r="40" spans="1:21" ht="34.5" customHeight="1">
      <c r="A40" s="37" t="s">
        <v>187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136</v>
      </c>
      <c r="R40" s="46" t="s">
        <v>251</v>
      </c>
      <c r="S40" s="44">
        <v>5.1</v>
      </c>
      <c r="T40" s="45">
        <v>5.3</v>
      </c>
      <c r="U40" s="45">
        <v>5.5</v>
      </c>
    </row>
    <row r="41" spans="1:21" ht="12.75">
      <c r="A41" s="37" t="s">
        <v>188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SUM(S42:S44)</f>
        <v>295.7</v>
      </c>
      <c r="T41" s="45">
        <f>SUM(T42:T44)</f>
        <v>305.7</v>
      </c>
      <c r="U41" s="45">
        <f>SUM(U42:U44)</f>
        <v>308.4</v>
      </c>
    </row>
    <row r="42" spans="1:21" ht="59.25" customHeight="1">
      <c r="A42" s="37" t="s">
        <v>189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250</v>
      </c>
      <c r="R42" s="43" t="s">
        <v>249</v>
      </c>
      <c r="S42" s="44">
        <v>25.5</v>
      </c>
      <c r="T42" s="45">
        <v>26.5</v>
      </c>
      <c r="U42" s="45">
        <v>27.5</v>
      </c>
    </row>
    <row r="43" spans="1:21" ht="71.25" customHeight="1">
      <c r="A43" s="37" t="s">
        <v>190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244</v>
      </c>
      <c r="R43" s="43" t="s">
        <v>245</v>
      </c>
      <c r="S43" s="44">
        <v>254</v>
      </c>
      <c r="T43" s="45">
        <v>262.4</v>
      </c>
      <c r="U43" s="45">
        <v>263.4</v>
      </c>
    </row>
    <row r="44" spans="1:21" ht="36" customHeight="1">
      <c r="A44" s="37" t="s">
        <v>191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247</v>
      </c>
      <c r="R44" s="43" t="s">
        <v>246</v>
      </c>
      <c r="S44" s="44">
        <v>16.2</v>
      </c>
      <c r="T44" s="45">
        <v>16.8</v>
      </c>
      <c r="U44" s="45">
        <v>17.5</v>
      </c>
    </row>
    <row r="45" spans="1:21" ht="15.75" customHeight="1">
      <c r="A45" s="37" t="s">
        <v>192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111</v>
      </c>
      <c r="R45" s="39" t="s">
        <v>152</v>
      </c>
      <c r="S45" s="40">
        <f>SUM(S46,S63)</f>
        <v>961684.2</v>
      </c>
      <c r="T45" s="41">
        <f>SUM(T46,)</f>
        <v>793482</v>
      </c>
      <c r="U45" s="41">
        <f>SUM(U46,)</f>
        <v>530881.2</v>
      </c>
    </row>
    <row r="46" spans="1:21" ht="24">
      <c r="A46" s="37" t="s">
        <v>193</v>
      </c>
      <c r="B46" s="47" t="s">
        <v>55</v>
      </c>
      <c r="C46" s="47" t="s">
        <v>56</v>
      </c>
      <c r="D46" s="47" t="s">
        <v>109</v>
      </c>
      <c r="E46" s="47" t="s">
        <v>110</v>
      </c>
      <c r="F46" s="48"/>
      <c r="G46" s="47" t="s">
        <v>59</v>
      </c>
      <c r="H46" s="47" t="s">
        <v>60</v>
      </c>
      <c r="I46" s="47" t="s">
        <v>61</v>
      </c>
      <c r="J46" s="47" t="s">
        <v>0</v>
      </c>
      <c r="K46" s="47" t="s">
        <v>55</v>
      </c>
      <c r="L46" s="47" t="s">
        <v>62</v>
      </c>
      <c r="M46" s="47" t="s">
        <v>59</v>
      </c>
      <c r="N46" s="47" t="s">
        <v>1</v>
      </c>
      <c r="O46" s="48"/>
      <c r="P46" s="48"/>
      <c r="Q46" s="35" t="s">
        <v>153</v>
      </c>
      <c r="R46" s="39" t="s">
        <v>137</v>
      </c>
      <c r="S46" s="40">
        <f>SUM(S47,S50,S53,S61,)</f>
        <v>959633.1</v>
      </c>
      <c r="T46" s="41">
        <f>SUM(T47+T50+T53+T61)</f>
        <v>793482</v>
      </c>
      <c r="U46" s="41">
        <f>SUM(U47,U50,U53,U61,)</f>
        <v>530881.2</v>
      </c>
    </row>
    <row r="47" spans="1:21" ht="11.25" customHeight="1">
      <c r="A47" s="37" t="s">
        <v>194</v>
      </c>
      <c r="B47" s="29" t="s">
        <v>55</v>
      </c>
      <c r="C47" s="29" t="s">
        <v>56</v>
      </c>
      <c r="D47" s="29" t="s">
        <v>114</v>
      </c>
      <c r="E47" s="29" t="s">
        <v>115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112</v>
      </c>
      <c r="L47" s="29" t="s">
        <v>113</v>
      </c>
      <c r="M47" s="29" t="s">
        <v>59</v>
      </c>
      <c r="N47" s="29" t="s">
        <v>1</v>
      </c>
      <c r="O47" s="30"/>
      <c r="P47" s="30"/>
      <c r="Q47" s="37" t="s">
        <v>226</v>
      </c>
      <c r="R47" s="43" t="s">
        <v>205</v>
      </c>
      <c r="S47" s="44">
        <f>SUM(S48:S49)</f>
        <v>367453</v>
      </c>
      <c r="T47" s="45">
        <f>SUM(T48:T49)</f>
        <v>234750.7</v>
      </c>
      <c r="U47" s="45">
        <f>SUM(U48:U49)</f>
        <v>196768</v>
      </c>
    </row>
    <row r="48" spans="1:21" ht="24" customHeight="1">
      <c r="A48" s="37" t="s">
        <v>195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227</v>
      </c>
      <c r="R48" s="43" t="s">
        <v>128</v>
      </c>
      <c r="S48" s="44">
        <v>199569</v>
      </c>
      <c r="T48" s="45">
        <v>144482</v>
      </c>
      <c r="U48" s="45">
        <v>128184</v>
      </c>
    </row>
    <row r="49" spans="1:21" ht="24" customHeight="1">
      <c r="A49" s="37" t="s">
        <v>196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242</v>
      </c>
      <c r="R49" s="43" t="s">
        <v>248</v>
      </c>
      <c r="S49" s="44">
        <v>167884</v>
      </c>
      <c r="T49" s="45">
        <v>90268.7</v>
      </c>
      <c r="U49" s="45">
        <v>68584</v>
      </c>
    </row>
    <row r="50" spans="1:21" ht="24">
      <c r="A50" s="37" t="s">
        <v>197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228</v>
      </c>
      <c r="R50" s="43" t="s">
        <v>165</v>
      </c>
      <c r="S50" s="44">
        <f>SUM(S51:S52)</f>
        <v>303962.9</v>
      </c>
      <c r="T50" s="45">
        <f>SUM(T51:T52)</f>
        <v>258447.4</v>
      </c>
      <c r="U50" s="45">
        <f>SUM(U52)</f>
        <v>20170.9</v>
      </c>
    </row>
    <row r="51" spans="1:21" ht="48">
      <c r="A51" s="37" t="s">
        <v>198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263</v>
      </c>
      <c r="R51" s="43" t="s">
        <v>265</v>
      </c>
      <c r="S51" s="44">
        <f>SUM(S68)</f>
        <v>284970.2</v>
      </c>
      <c r="T51" s="45">
        <f>SUM(T68)</f>
        <v>239055.3</v>
      </c>
      <c r="U51" s="45">
        <v>0</v>
      </c>
    </row>
    <row r="52" spans="1:21" ht="14.25" customHeight="1">
      <c r="A52" s="37" t="s">
        <v>199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229</v>
      </c>
      <c r="R52" s="43" t="s">
        <v>266</v>
      </c>
      <c r="S52" s="44">
        <f>SUM(S71:S72)</f>
        <v>18992.7</v>
      </c>
      <c r="T52" s="45">
        <f>SUM(T71:T72)</f>
        <v>19392.1</v>
      </c>
      <c r="U52" s="45">
        <f>SUM(U71:U72)</f>
        <v>20170.9</v>
      </c>
    </row>
    <row r="53" spans="1:21" ht="21.75" customHeight="1">
      <c r="A53" s="37" t="s">
        <v>207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230</v>
      </c>
      <c r="R53" s="43" t="s">
        <v>206</v>
      </c>
      <c r="S53" s="44">
        <f>SUM(S54:S60)</f>
        <v>283408.8</v>
      </c>
      <c r="T53" s="45">
        <f>SUM(T54:T60)</f>
        <v>295289.7</v>
      </c>
      <c r="U53" s="45">
        <f>SUM(U54:U60)</f>
        <v>308748.1</v>
      </c>
    </row>
    <row r="54" spans="1:21" ht="25.5" customHeight="1">
      <c r="A54" s="37" t="s">
        <v>200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231</v>
      </c>
      <c r="R54" s="43" t="s">
        <v>209</v>
      </c>
      <c r="S54" s="44">
        <v>3922.1</v>
      </c>
      <c r="T54" s="45">
        <v>3755.8</v>
      </c>
      <c r="U54" s="45">
        <v>3755.8</v>
      </c>
    </row>
    <row r="55" spans="1:21" ht="24">
      <c r="A55" s="37" t="s">
        <v>201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232</v>
      </c>
      <c r="R55" s="43" t="s">
        <v>267</v>
      </c>
      <c r="S55" s="44">
        <f>SUM(S75:S82)</f>
        <v>64664.6</v>
      </c>
      <c r="T55" s="45">
        <f>SUM(T75:T82)</f>
        <v>65878.20000000001</v>
      </c>
      <c r="U55" s="45">
        <f>SUM(U75:U82)</f>
        <v>65927.1</v>
      </c>
    </row>
    <row r="56" spans="1:21" ht="34.5" customHeight="1">
      <c r="A56" s="37" t="s">
        <v>202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233</v>
      </c>
      <c r="R56" s="49" t="s">
        <v>129</v>
      </c>
      <c r="S56" s="44">
        <v>949.1</v>
      </c>
      <c r="T56" s="45">
        <v>968.4</v>
      </c>
      <c r="U56" s="45">
        <v>1029.2</v>
      </c>
    </row>
    <row r="57" spans="1:21" ht="46.5" customHeight="1">
      <c r="A57" s="37" t="s">
        <v>203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234</v>
      </c>
      <c r="R57" s="50" t="s">
        <v>212</v>
      </c>
      <c r="S57" s="44">
        <v>2.4</v>
      </c>
      <c r="T57" s="45">
        <v>2.5</v>
      </c>
      <c r="U57" s="45">
        <v>24.3</v>
      </c>
    </row>
    <row r="58" spans="1:21" ht="25.5" customHeight="1">
      <c r="A58" s="37" t="s">
        <v>204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235</v>
      </c>
      <c r="R58" s="43" t="s">
        <v>138</v>
      </c>
      <c r="S58" s="44">
        <v>5057.9</v>
      </c>
      <c r="T58" s="45">
        <v>5067.8</v>
      </c>
      <c r="U58" s="45">
        <v>5067.7</v>
      </c>
    </row>
    <row r="59" spans="1:21" ht="25.5" customHeight="1">
      <c r="A59" s="37" t="s">
        <v>208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260</v>
      </c>
      <c r="R59" s="43" t="s">
        <v>261</v>
      </c>
      <c r="S59" s="44">
        <v>235.7</v>
      </c>
      <c r="T59" s="45">
        <v>0</v>
      </c>
      <c r="U59" s="45">
        <v>0</v>
      </c>
    </row>
    <row r="60" spans="1:21" ht="14.25" customHeight="1">
      <c r="A60" s="37" t="s">
        <v>224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236</v>
      </c>
      <c r="R60" s="43" t="s">
        <v>268</v>
      </c>
      <c r="S60" s="44">
        <f>SUM(S85:S86)</f>
        <v>208577</v>
      </c>
      <c r="T60" s="45">
        <f>SUM(T85:T86)</f>
        <v>219617</v>
      </c>
      <c r="U60" s="45">
        <f>SUM(U85:U86)</f>
        <v>232944</v>
      </c>
    </row>
    <row r="61" spans="1:21" ht="12.75" customHeight="1">
      <c r="A61" s="37" t="s">
        <v>225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237</v>
      </c>
      <c r="R61" s="43" t="s">
        <v>118</v>
      </c>
      <c r="S61" s="44">
        <f>SUM(S62:S62)</f>
        <v>4808.4</v>
      </c>
      <c r="T61" s="45">
        <f>SUM(T62)</f>
        <v>4994.200000000001</v>
      </c>
      <c r="U61" s="45">
        <f>SUM(U62)</f>
        <v>5194.2</v>
      </c>
    </row>
    <row r="62" spans="1:21" ht="48.75" customHeight="1">
      <c r="A62" s="37" t="s">
        <v>258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238</v>
      </c>
      <c r="R62" s="43" t="s">
        <v>269</v>
      </c>
      <c r="S62" s="44">
        <f>SUM(S89:S90)</f>
        <v>4808.4</v>
      </c>
      <c r="T62" s="45">
        <f>SUM(T89:T90)</f>
        <v>4994.200000000001</v>
      </c>
      <c r="U62" s="45">
        <f>SUM(U89:U90)</f>
        <v>5194.2</v>
      </c>
    </row>
    <row r="63" spans="1:21" ht="60" customHeight="1">
      <c r="A63" s="37" t="s">
        <v>259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69" t="s">
        <v>254</v>
      </c>
      <c r="R63" s="70" t="s">
        <v>255</v>
      </c>
      <c r="S63" s="44">
        <f>SUM(S64)</f>
        <v>2051.1</v>
      </c>
      <c r="T63" s="45">
        <f>SUM(T64)</f>
        <v>0</v>
      </c>
      <c r="U63" s="45">
        <f>SUM(U64)</f>
        <v>0</v>
      </c>
    </row>
    <row r="64" spans="1:22" ht="39.75" customHeight="1">
      <c r="A64" s="37" t="s">
        <v>262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89" t="s">
        <v>256</v>
      </c>
      <c r="R64" s="90" t="s">
        <v>257</v>
      </c>
      <c r="S64" s="44">
        <v>2051.1</v>
      </c>
      <c r="T64" s="45">
        <v>0</v>
      </c>
      <c r="U64" s="45">
        <v>0</v>
      </c>
      <c r="V64" s="71"/>
    </row>
    <row r="65" spans="1:21" ht="12.75">
      <c r="A65" s="37" t="s">
        <v>264</v>
      </c>
      <c r="B65" s="47" t="s">
        <v>55</v>
      </c>
      <c r="C65" s="47" t="s">
        <v>56</v>
      </c>
      <c r="D65" s="47" t="s">
        <v>105</v>
      </c>
      <c r="E65" s="47" t="s">
        <v>60</v>
      </c>
      <c r="F65" s="48"/>
      <c r="G65" s="47" t="s">
        <v>59</v>
      </c>
      <c r="H65" s="47" t="s">
        <v>60</v>
      </c>
      <c r="I65" s="47" t="s">
        <v>61</v>
      </c>
      <c r="J65" s="47" t="s">
        <v>0</v>
      </c>
      <c r="K65" s="47" t="s">
        <v>55</v>
      </c>
      <c r="L65" s="47" t="s">
        <v>62</v>
      </c>
      <c r="M65" s="47" t="s">
        <v>59</v>
      </c>
      <c r="N65" s="47" t="s">
        <v>1</v>
      </c>
      <c r="O65" s="48"/>
      <c r="P65" s="48"/>
      <c r="Q65" s="47" t="s">
        <v>23</v>
      </c>
      <c r="R65" s="39" t="s">
        <v>126</v>
      </c>
      <c r="S65" s="40">
        <f>SUM(S45,S13)</f>
        <v>1112430.6</v>
      </c>
      <c r="T65" s="41">
        <f>SUM(T45,T13)</f>
        <v>1009581.8</v>
      </c>
      <c r="U65" s="41">
        <f>SUM(U13,U45)</f>
        <v>758646.1</v>
      </c>
    </row>
    <row r="66" spans="1:21" ht="12.75">
      <c r="A66" s="51"/>
      <c r="B66" s="52"/>
      <c r="C66" s="52"/>
      <c r="D66" s="52"/>
      <c r="E66" s="52"/>
      <c r="F66" s="53"/>
      <c r="G66" s="52"/>
      <c r="H66" s="52"/>
      <c r="I66" s="52"/>
      <c r="J66" s="52"/>
      <c r="K66" s="52"/>
      <c r="L66" s="52"/>
      <c r="M66" s="52"/>
      <c r="N66" s="52"/>
      <c r="O66" s="53"/>
      <c r="P66" s="53"/>
      <c r="Q66" s="52"/>
      <c r="R66" s="54"/>
      <c r="S66" s="55"/>
      <c r="T66" s="56"/>
      <c r="U66" s="56"/>
    </row>
    <row r="67" spans="1:21" ht="12.75">
      <c r="A67" s="51" t="s">
        <v>132</v>
      </c>
      <c r="B67" s="52"/>
      <c r="C67" s="52"/>
      <c r="D67" s="52"/>
      <c r="E67" s="52"/>
      <c r="F67" s="53"/>
      <c r="G67" s="52"/>
      <c r="H67" s="52"/>
      <c r="I67" s="52"/>
      <c r="J67" s="52"/>
      <c r="K67" s="52"/>
      <c r="L67" s="52"/>
      <c r="M67" s="52"/>
      <c r="N67" s="52"/>
      <c r="O67" s="53"/>
      <c r="P67" s="53"/>
      <c r="Q67" s="57" t="s">
        <v>131</v>
      </c>
      <c r="R67" s="54"/>
      <c r="S67" s="55"/>
      <c r="T67" s="56"/>
      <c r="U67" s="56"/>
    </row>
    <row r="68" spans="1:21" ht="13.5" customHeight="1">
      <c r="A68" s="51"/>
      <c r="B68" s="52"/>
      <c r="C68" s="52"/>
      <c r="D68" s="52"/>
      <c r="E68" s="52"/>
      <c r="F68" s="53"/>
      <c r="G68" s="52"/>
      <c r="H68" s="52"/>
      <c r="I68" s="52"/>
      <c r="J68" s="52"/>
      <c r="K68" s="52"/>
      <c r="L68" s="52"/>
      <c r="M68" s="52"/>
      <c r="N68" s="52"/>
      <c r="O68" s="53"/>
      <c r="P68" s="53"/>
      <c r="Q68" s="80" t="s">
        <v>273</v>
      </c>
      <c r="R68" s="80"/>
      <c r="S68" s="62">
        <v>284970.2</v>
      </c>
      <c r="T68" s="62">
        <v>239055.3</v>
      </c>
      <c r="U68" s="62">
        <v>0</v>
      </c>
    </row>
    <row r="69" spans="1:21" ht="12.75">
      <c r="A69" s="51"/>
      <c r="B69" s="52"/>
      <c r="C69" s="52"/>
      <c r="D69" s="52"/>
      <c r="E69" s="52"/>
      <c r="F69" s="53"/>
      <c r="G69" s="52"/>
      <c r="H69" s="52"/>
      <c r="I69" s="52"/>
      <c r="J69" s="52"/>
      <c r="K69" s="52"/>
      <c r="L69" s="52"/>
      <c r="M69" s="52"/>
      <c r="N69" s="52"/>
      <c r="O69" s="53"/>
      <c r="P69" s="53"/>
      <c r="Q69" s="52"/>
      <c r="R69" s="54"/>
      <c r="S69" s="55"/>
      <c r="T69" s="56"/>
      <c r="U69" s="56"/>
    </row>
    <row r="70" spans="1:21" ht="12.75">
      <c r="A70" s="51" t="s">
        <v>270</v>
      </c>
      <c r="B70" s="52"/>
      <c r="C70" s="52"/>
      <c r="D70" s="52"/>
      <c r="E70" s="52"/>
      <c r="F70" s="53"/>
      <c r="G70" s="52"/>
      <c r="H70" s="52"/>
      <c r="I70" s="52"/>
      <c r="J70" s="52"/>
      <c r="K70" s="52"/>
      <c r="L70" s="52"/>
      <c r="M70" s="52"/>
      <c r="N70" s="52"/>
      <c r="O70" s="53"/>
      <c r="P70" s="53"/>
      <c r="Q70" s="57" t="s">
        <v>131</v>
      </c>
      <c r="R70" s="57"/>
      <c r="S70" s="59"/>
      <c r="T70" s="60"/>
      <c r="U70" s="60"/>
    </row>
    <row r="71" spans="1:21" ht="27" customHeight="1">
      <c r="A71" s="51"/>
      <c r="B71" s="52"/>
      <c r="C71" s="52"/>
      <c r="D71" s="52"/>
      <c r="E71" s="52"/>
      <c r="F71" s="53"/>
      <c r="G71" s="52"/>
      <c r="H71" s="52"/>
      <c r="I71" s="52"/>
      <c r="J71" s="52"/>
      <c r="K71" s="52"/>
      <c r="L71" s="52"/>
      <c r="M71" s="52"/>
      <c r="N71" s="52"/>
      <c r="O71" s="53"/>
      <c r="P71" s="53"/>
      <c r="Q71" s="80" t="s">
        <v>243</v>
      </c>
      <c r="R71" s="80"/>
      <c r="S71" s="61">
        <v>4610.7</v>
      </c>
      <c r="T71" s="62">
        <v>4795.1</v>
      </c>
      <c r="U71" s="62">
        <v>4986.9</v>
      </c>
    </row>
    <row r="72" spans="1:21" ht="23.25" customHeight="1">
      <c r="A72" s="51"/>
      <c r="B72" s="52"/>
      <c r="C72" s="52"/>
      <c r="D72" s="52"/>
      <c r="E72" s="52"/>
      <c r="F72" s="53"/>
      <c r="G72" s="52"/>
      <c r="H72" s="52"/>
      <c r="I72" s="52"/>
      <c r="J72" s="52"/>
      <c r="K72" s="52"/>
      <c r="L72" s="52"/>
      <c r="M72" s="52"/>
      <c r="N72" s="52"/>
      <c r="O72" s="53"/>
      <c r="P72" s="53"/>
      <c r="Q72" s="82" t="s">
        <v>239</v>
      </c>
      <c r="R72" s="82"/>
      <c r="S72" s="61">
        <v>14382</v>
      </c>
      <c r="T72" s="63">
        <v>14597</v>
      </c>
      <c r="U72" s="63">
        <v>15184</v>
      </c>
    </row>
    <row r="73" spans="1:21" ht="12.75">
      <c r="A73" s="51"/>
      <c r="B73" s="52"/>
      <c r="C73" s="52"/>
      <c r="D73" s="52"/>
      <c r="E73" s="52"/>
      <c r="F73" s="53"/>
      <c r="G73" s="52"/>
      <c r="H73" s="52"/>
      <c r="I73" s="52"/>
      <c r="J73" s="52"/>
      <c r="K73" s="52"/>
      <c r="L73" s="52"/>
      <c r="M73" s="52"/>
      <c r="N73" s="52"/>
      <c r="O73" s="53"/>
      <c r="P73" s="53"/>
      <c r="Q73" s="58"/>
      <c r="R73" s="64"/>
      <c r="S73" s="56"/>
      <c r="T73" s="65"/>
      <c r="U73" s="65"/>
    </row>
    <row r="74" spans="1:21" ht="12.75">
      <c r="A74" s="51" t="s">
        <v>271</v>
      </c>
      <c r="B74" s="52"/>
      <c r="C74" s="52"/>
      <c r="D74" s="52"/>
      <c r="E74" s="52"/>
      <c r="F74" s="53"/>
      <c r="G74" s="52"/>
      <c r="H74" s="52"/>
      <c r="I74" s="52"/>
      <c r="J74" s="52"/>
      <c r="K74" s="52"/>
      <c r="L74" s="52"/>
      <c r="M74" s="52"/>
      <c r="N74" s="52"/>
      <c r="O74" s="53"/>
      <c r="P74" s="53"/>
      <c r="Q74" s="57" t="s">
        <v>131</v>
      </c>
      <c r="R74" s="66"/>
      <c r="S74" s="56"/>
      <c r="T74" s="65"/>
      <c r="U74" s="65"/>
    </row>
    <row r="75" spans="1:21" ht="24.75" customHeight="1">
      <c r="A75" s="67"/>
      <c r="B75" s="52"/>
      <c r="C75" s="52"/>
      <c r="D75" s="52"/>
      <c r="E75" s="52"/>
      <c r="F75" s="53"/>
      <c r="G75" s="52"/>
      <c r="H75" s="52"/>
      <c r="I75" s="52"/>
      <c r="J75" s="52"/>
      <c r="K75" s="52"/>
      <c r="L75" s="52"/>
      <c r="M75" s="52"/>
      <c r="N75" s="52"/>
      <c r="O75" s="53"/>
      <c r="P75" s="53"/>
      <c r="Q75" s="80" t="s">
        <v>156</v>
      </c>
      <c r="R75" s="80"/>
      <c r="S75" s="61">
        <v>115.2</v>
      </c>
      <c r="T75" s="62">
        <v>119.8</v>
      </c>
      <c r="U75" s="62">
        <v>124.6</v>
      </c>
    </row>
    <row r="76" spans="1:21" ht="35.25" customHeight="1">
      <c r="A76" s="51"/>
      <c r="B76" s="52"/>
      <c r="C76" s="52"/>
      <c r="D76" s="52"/>
      <c r="E76" s="52"/>
      <c r="F76" s="53"/>
      <c r="G76" s="52"/>
      <c r="H76" s="52"/>
      <c r="I76" s="52"/>
      <c r="J76" s="52"/>
      <c r="K76" s="52"/>
      <c r="L76" s="52"/>
      <c r="M76" s="52"/>
      <c r="N76" s="52"/>
      <c r="O76" s="53"/>
      <c r="P76" s="53"/>
      <c r="Q76" s="80" t="s">
        <v>139</v>
      </c>
      <c r="R76" s="80"/>
      <c r="S76" s="61">
        <v>198</v>
      </c>
      <c r="T76" s="63">
        <v>206</v>
      </c>
      <c r="U76" s="63">
        <v>215</v>
      </c>
    </row>
    <row r="77" spans="1:21" ht="24" customHeight="1">
      <c r="A77" s="51"/>
      <c r="B77" s="52"/>
      <c r="C77" s="52"/>
      <c r="D77" s="52"/>
      <c r="E77" s="52"/>
      <c r="F77" s="53"/>
      <c r="G77" s="52"/>
      <c r="H77" s="52"/>
      <c r="I77" s="52"/>
      <c r="J77" s="52"/>
      <c r="K77" s="52"/>
      <c r="L77" s="52"/>
      <c r="M77" s="52"/>
      <c r="N77" s="52"/>
      <c r="O77" s="53"/>
      <c r="P77" s="53"/>
      <c r="Q77" s="82" t="s">
        <v>157</v>
      </c>
      <c r="R77" s="80"/>
      <c r="S77" s="61">
        <v>55834.7</v>
      </c>
      <c r="T77" s="63">
        <v>58641.7</v>
      </c>
      <c r="U77" s="63">
        <v>58641.7</v>
      </c>
    </row>
    <row r="78" spans="1:21" ht="34.5" customHeight="1">
      <c r="A78" s="51"/>
      <c r="B78" s="52"/>
      <c r="C78" s="52"/>
      <c r="D78" s="52"/>
      <c r="E78" s="52"/>
      <c r="F78" s="53"/>
      <c r="G78" s="52"/>
      <c r="H78" s="52"/>
      <c r="I78" s="52"/>
      <c r="J78" s="52"/>
      <c r="K78" s="52"/>
      <c r="L78" s="52"/>
      <c r="M78" s="52"/>
      <c r="N78" s="52"/>
      <c r="O78" s="53"/>
      <c r="P78" s="53"/>
      <c r="Q78" s="82" t="s">
        <v>158</v>
      </c>
      <c r="R78" s="80"/>
      <c r="S78" s="61">
        <v>0.8</v>
      </c>
      <c r="T78" s="63">
        <v>0.8</v>
      </c>
      <c r="U78" s="63">
        <v>0.8</v>
      </c>
    </row>
    <row r="79" spans="1:21" ht="24" customHeight="1">
      <c r="A79" s="67"/>
      <c r="B79" s="52"/>
      <c r="C79" s="52"/>
      <c r="D79" s="52"/>
      <c r="E79" s="52"/>
      <c r="F79" s="53"/>
      <c r="G79" s="52"/>
      <c r="H79" s="52"/>
      <c r="I79" s="52"/>
      <c r="J79" s="52"/>
      <c r="K79" s="52"/>
      <c r="L79" s="52"/>
      <c r="M79" s="52"/>
      <c r="N79" s="52"/>
      <c r="O79" s="53"/>
      <c r="P79" s="53"/>
      <c r="Q79" s="82" t="s">
        <v>275</v>
      </c>
      <c r="R79" s="80"/>
      <c r="S79" s="61">
        <v>7566</v>
      </c>
      <c r="T79" s="63">
        <v>5939</v>
      </c>
      <c r="U79" s="63">
        <v>5939</v>
      </c>
    </row>
    <row r="80" spans="1:21" ht="33.75" customHeight="1">
      <c r="A80" s="67"/>
      <c r="B80" s="52"/>
      <c r="C80" s="52"/>
      <c r="D80" s="52"/>
      <c r="E80" s="52"/>
      <c r="F80" s="53"/>
      <c r="G80" s="52"/>
      <c r="H80" s="52"/>
      <c r="I80" s="52"/>
      <c r="J80" s="52"/>
      <c r="K80" s="52"/>
      <c r="L80" s="52"/>
      <c r="M80" s="52"/>
      <c r="N80" s="52"/>
      <c r="O80" s="53"/>
      <c r="P80" s="53"/>
      <c r="Q80" s="82" t="s">
        <v>159</v>
      </c>
      <c r="R80" s="82"/>
      <c r="S80" s="61">
        <v>30</v>
      </c>
      <c r="T80" s="63">
        <v>27</v>
      </c>
      <c r="U80" s="63">
        <v>38</v>
      </c>
    </row>
    <row r="81" spans="1:21" ht="24" customHeight="1">
      <c r="A81" s="67"/>
      <c r="B81" s="52"/>
      <c r="C81" s="52"/>
      <c r="D81" s="52"/>
      <c r="E81" s="52"/>
      <c r="F81" s="53"/>
      <c r="G81" s="52"/>
      <c r="H81" s="52"/>
      <c r="I81" s="52"/>
      <c r="J81" s="52"/>
      <c r="K81" s="52"/>
      <c r="L81" s="52"/>
      <c r="M81" s="52"/>
      <c r="N81" s="52"/>
      <c r="O81" s="53"/>
      <c r="P81" s="53"/>
      <c r="Q81" s="82" t="s">
        <v>276</v>
      </c>
      <c r="R81" s="80"/>
      <c r="S81" s="61">
        <v>347.4</v>
      </c>
      <c r="T81" s="63">
        <v>342.8</v>
      </c>
      <c r="U81" s="63">
        <v>342.8</v>
      </c>
    </row>
    <row r="82" spans="1:21" ht="47.25" customHeight="1">
      <c r="A82" s="67"/>
      <c r="B82" s="52"/>
      <c r="C82" s="52"/>
      <c r="D82" s="52"/>
      <c r="E82" s="52"/>
      <c r="F82" s="53"/>
      <c r="G82" s="52"/>
      <c r="H82" s="52"/>
      <c r="I82" s="52"/>
      <c r="J82" s="52"/>
      <c r="K82" s="52"/>
      <c r="L82" s="52"/>
      <c r="M82" s="52"/>
      <c r="N82" s="52"/>
      <c r="O82" s="53"/>
      <c r="P82" s="53"/>
      <c r="Q82" s="86" t="s">
        <v>221</v>
      </c>
      <c r="R82" s="87"/>
      <c r="S82" s="61">
        <v>572.5</v>
      </c>
      <c r="T82" s="63">
        <v>601.1</v>
      </c>
      <c r="U82" s="63">
        <v>625.2</v>
      </c>
    </row>
    <row r="83" spans="1:21" ht="12.75">
      <c r="A83" s="51"/>
      <c r="B83" s="52"/>
      <c r="C83" s="52"/>
      <c r="D83" s="52"/>
      <c r="E83" s="52"/>
      <c r="F83" s="53"/>
      <c r="G83" s="52"/>
      <c r="H83" s="52"/>
      <c r="I83" s="52"/>
      <c r="J83" s="52"/>
      <c r="K83" s="52"/>
      <c r="L83" s="52"/>
      <c r="M83" s="52"/>
      <c r="N83" s="52"/>
      <c r="O83" s="53"/>
      <c r="P83" s="53"/>
      <c r="Q83" s="58"/>
      <c r="R83" s="64"/>
      <c r="S83" s="56"/>
      <c r="T83" s="65"/>
      <c r="U83" s="65"/>
    </row>
    <row r="84" spans="1:21" ht="12.75">
      <c r="A84" s="51" t="s">
        <v>133</v>
      </c>
      <c r="B84" s="52"/>
      <c r="C84" s="52"/>
      <c r="D84" s="52"/>
      <c r="E84" s="52"/>
      <c r="F84" s="53"/>
      <c r="G84" s="52"/>
      <c r="H84" s="52"/>
      <c r="I84" s="52"/>
      <c r="J84" s="52"/>
      <c r="K84" s="52"/>
      <c r="L84" s="52"/>
      <c r="M84" s="52"/>
      <c r="N84" s="52"/>
      <c r="O84" s="53"/>
      <c r="P84" s="53"/>
      <c r="Q84" s="57" t="s">
        <v>131</v>
      </c>
      <c r="R84" s="64"/>
      <c r="S84" s="56"/>
      <c r="T84" s="65"/>
      <c r="U84" s="65"/>
    </row>
    <row r="85" spans="1:21" ht="48.75" customHeight="1">
      <c r="A85" s="67"/>
      <c r="B85" s="52"/>
      <c r="C85" s="52"/>
      <c r="D85" s="52"/>
      <c r="E85" s="52"/>
      <c r="F85" s="53"/>
      <c r="G85" s="52"/>
      <c r="H85" s="52"/>
      <c r="I85" s="52"/>
      <c r="J85" s="52"/>
      <c r="K85" s="52"/>
      <c r="L85" s="52"/>
      <c r="M85" s="52"/>
      <c r="N85" s="52"/>
      <c r="O85" s="53"/>
      <c r="P85" s="53"/>
      <c r="Q85" s="75" t="s">
        <v>154</v>
      </c>
      <c r="R85" s="75"/>
      <c r="S85" s="61">
        <v>139844</v>
      </c>
      <c r="T85" s="62">
        <v>147448</v>
      </c>
      <c r="U85" s="62">
        <v>156601</v>
      </c>
    </row>
    <row r="86" spans="1:21" ht="35.25" customHeight="1">
      <c r="A86" s="67"/>
      <c r="B86" s="52"/>
      <c r="C86" s="52"/>
      <c r="D86" s="52"/>
      <c r="E86" s="52"/>
      <c r="F86" s="53"/>
      <c r="G86" s="52"/>
      <c r="H86" s="52"/>
      <c r="I86" s="52"/>
      <c r="J86" s="52"/>
      <c r="K86" s="52"/>
      <c r="L86" s="52"/>
      <c r="M86" s="52"/>
      <c r="N86" s="52"/>
      <c r="O86" s="53"/>
      <c r="P86" s="53"/>
      <c r="Q86" s="75" t="s">
        <v>222</v>
      </c>
      <c r="R86" s="75"/>
      <c r="S86" s="61">
        <v>68733</v>
      </c>
      <c r="T86" s="63">
        <v>72169</v>
      </c>
      <c r="U86" s="63">
        <v>76343</v>
      </c>
    </row>
    <row r="87" spans="1:21" ht="12.75" customHeight="1">
      <c r="A87" s="67"/>
      <c r="B87" s="52"/>
      <c r="C87" s="52"/>
      <c r="D87" s="52"/>
      <c r="E87" s="52"/>
      <c r="F87" s="53"/>
      <c r="G87" s="52"/>
      <c r="H87" s="52"/>
      <c r="I87" s="52"/>
      <c r="J87" s="52"/>
      <c r="K87" s="52"/>
      <c r="L87" s="52"/>
      <c r="M87" s="52"/>
      <c r="N87" s="52"/>
      <c r="O87" s="53"/>
      <c r="P87" s="53"/>
      <c r="Q87" s="66"/>
      <c r="R87" s="66"/>
      <c r="S87" s="68"/>
      <c r="T87" s="65"/>
      <c r="U87" s="65"/>
    </row>
    <row r="88" spans="1:21" ht="13.5" customHeight="1">
      <c r="A88" s="51" t="s">
        <v>272</v>
      </c>
      <c r="B88" s="52"/>
      <c r="C88" s="52"/>
      <c r="D88" s="52"/>
      <c r="E88" s="52"/>
      <c r="F88" s="53"/>
      <c r="G88" s="52"/>
      <c r="H88" s="52"/>
      <c r="I88" s="52"/>
      <c r="J88" s="52"/>
      <c r="K88" s="52"/>
      <c r="L88" s="52"/>
      <c r="M88" s="52"/>
      <c r="N88" s="52"/>
      <c r="O88" s="53"/>
      <c r="P88" s="53"/>
      <c r="Q88" s="57" t="s">
        <v>131</v>
      </c>
      <c r="R88" s="66"/>
      <c r="S88" s="68"/>
      <c r="T88" s="65"/>
      <c r="U88" s="65"/>
    </row>
    <row r="89" spans="1:21" ht="26.25" customHeight="1">
      <c r="A89" s="51"/>
      <c r="B89" s="52"/>
      <c r="C89" s="52"/>
      <c r="D89" s="52"/>
      <c r="E89" s="52"/>
      <c r="F89" s="53"/>
      <c r="G89" s="52"/>
      <c r="H89" s="52"/>
      <c r="I89" s="52"/>
      <c r="J89" s="52"/>
      <c r="K89" s="52"/>
      <c r="L89" s="52"/>
      <c r="M89" s="52"/>
      <c r="N89" s="52"/>
      <c r="O89" s="53"/>
      <c r="P89" s="53"/>
      <c r="Q89" s="80" t="s">
        <v>146</v>
      </c>
      <c r="R89" s="80"/>
      <c r="S89" s="61">
        <v>4022.2</v>
      </c>
      <c r="T89" s="62">
        <v>4177.6</v>
      </c>
      <c r="U89" s="62">
        <v>4344.9</v>
      </c>
    </row>
    <row r="90" spans="1:21" ht="23.25" customHeight="1">
      <c r="A90" s="51"/>
      <c r="B90" s="52"/>
      <c r="C90" s="52"/>
      <c r="D90" s="52"/>
      <c r="E90" s="52"/>
      <c r="F90" s="53"/>
      <c r="G90" s="52"/>
      <c r="H90" s="52"/>
      <c r="I90" s="52"/>
      <c r="J90" s="52"/>
      <c r="K90" s="52"/>
      <c r="L90" s="52"/>
      <c r="M90" s="52"/>
      <c r="N90" s="52"/>
      <c r="O90" s="53"/>
      <c r="P90" s="53"/>
      <c r="Q90" s="82" t="s">
        <v>145</v>
      </c>
      <c r="R90" s="80"/>
      <c r="S90" s="61">
        <v>786.2</v>
      </c>
      <c r="T90" s="63">
        <v>816.6</v>
      </c>
      <c r="U90" s="63">
        <v>849.3</v>
      </c>
    </row>
    <row r="91" ht="24.75" customHeight="1"/>
    <row r="92" ht="59.25" customHeight="1"/>
    <row r="93" ht="43.5" customHeight="1"/>
    <row r="98" ht="160.5" customHeight="1"/>
    <row r="102" ht="136.5" customHeight="1"/>
    <row r="103" ht="81" customHeight="1"/>
    <row r="104" ht="93.75" customHeight="1"/>
  </sheetData>
  <sheetProtection/>
  <mergeCells count="21">
    <mergeCell ref="Q72:R72"/>
    <mergeCell ref="Q9:Q11"/>
    <mergeCell ref="Q80:R80"/>
    <mergeCell ref="Q90:R90"/>
    <mergeCell ref="Q76:R76"/>
    <mergeCell ref="Q77:R77"/>
    <mergeCell ref="Q89:R89"/>
    <mergeCell ref="Q86:R86"/>
    <mergeCell ref="Q79:R79"/>
    <mergeCell ref="Q81:R81"/>
    <mergeCell ref="Q82:R82"/>
    <mergeCell ref="S9:U9"/>
    <mergeCell ref="Q85:R85"/>
    <mergeCell ref="A3:U5"/>
    <mergeCell ref="A9:A11"/>
    <mergeCell ref="Q71:R71"/>
    <mergeCell ref="A7:U7"/>
    <mergeCell ref="Q78:R78"/>
    <mergeCell ref="R9:R11"/>
    <mergeCell ref="Q75:R75"/>
    <mergeCell ref="Q68:R68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011z</cp:lastModifiedBy>
  <cp:lastPrinted>2017-11-23T06:13:22Z</cp:lastPrinted>
  <dcterms:created xsi:type="dcterms:W3CDTF">2005-10-01T10:04:25Z</dcterms:created>
  <dcterms:modified xsi:type="dcterms:W3CDTF">2019-12-26T10:13:21Z</dcterms:modified>
  <cp:category/>
  <cp:version/>
  <cp:contentType/>
  <cp:contentStatus/>
</cp:coreProperties>
</file>