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'Лист3'!$A$1:$H$534</definedName>
  </definedNames>
  <calcPr fullCalcOnLoad="1"/>
</workbook>
</file>

<file path=xl/sharedStrings.xml><?xml version="1.0" encoding="utf-8"?>
<sst xmlns="http://schemas.openxmlformats.org/spreadsheetml/2006/main" count="1212" uniqueCount="445">
  <si>
    <t>12 02</t>
  </si>
  <si>
    <t>Периодическая печать и издательства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</si>
  <si>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</si>
  <si>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</si>
  <si>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</si>
  <si>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</si>
  <si>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Закупка товаров, работ, услуг в сфере информационно-коммуникационных технологий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</si>
  <si>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</si>
  <si>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</si>
  <si>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</si>
  <si>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</si>
  <si>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</si>
  <si>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</si>
  <si>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01 11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</si>
  <si>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</si>
  <si>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</si>
  <si>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</si>
  <si>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</si>
  <si>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</si>
  <si>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</si>
  <si>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</si>
  <si>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</si>
  <si>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</si>
  <si>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</si>
  <si>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</si>
  <si>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</si>
  <si>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</si>
  <si>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</si>
  <si>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</si>
  <si>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</si>
  <si>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</si>
  <si>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</si>
  <si>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</si>
  <si>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</si>
  <si>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</si>
  <si>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</si>
  <si>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</si>
  <si>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</si>
  <si>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</si>
  <si>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</si>
  <si>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</si>
  <si>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</si>
  <si>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</si>
  <si>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</si>
  <si>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</si>
  <si>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</si>
  <si>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</si>
  <si>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</si>
  <si>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</si>
  <si>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 xml:space="preserve">Дошкольное образование         </t>
  </si>
  <si>
    <t>07 02</t>
  </si>
  <si>
    <t>Общее образование</t>
  </si>
  <si>
    <t>07 07</t>
  </si>
  <si>
    <t>07 09</t>
  </si>
  <si>
    <t>Другие вопросы в области образования</t>
  </si>
  <si>
    <t>08 00</t>
  </si>
  <si>
    <t>КУЛЬТУРА, КИНЕМАТОГРАФИЯ</t>
  </si>
  <si>
    <t>Культура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</si>
  <si>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</si>
  <si>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</si>
  <si>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</si>
  <si>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</si>
  <si>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</si>
  <si>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</si>
  <si>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</si>
  <si>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</si>
  <si>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</si>
  <si>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</si>
  <si>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</si>
  <si>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</si>
  <si>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</si>
  <si>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</si>
  <si>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</si>
  <si>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</si>
  <si>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</si>
  <si>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муниципального долга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</si>
  <si>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</si>
  <si>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</si>
  <si>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</si>
  <si>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</si>
  <si>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</si>
  <si>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 РАСХОДОВ</t>
  </si>
  <si>
    <t xml:space="preserve"> 01 13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</si>
  <si>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</si>
  <si>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</si>
  <si>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</si>
  <si>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</si>
  <si>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автономных учреждениям на иные цели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</si>
  <si>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</si>
  <si>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</si>
  <si>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</si>
  <si>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</si>
  <si>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</si>
  <si>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</si>
  <si>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</si>
  <si>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</si>
  <si>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</si>
  <si>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</si>
  <si>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</si>
  <si>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</si>
  <si>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</si>
  <si>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</si>
  <si>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</si>
  <si>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</si>
  <si>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</si>
  <si>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</si>
  <si>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</si>
  <si>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</si>
  <si>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</si>
  <si>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</si>
  <si>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</si>
  <si>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</si>
  <si>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</si>
  <si>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</si>
  <si>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</si>
  <si>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"Управление муниципальным долгом"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</si>
  <si>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</si>
  <si>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 xml:space="preserve">14 01 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</si>
  <si>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</si>
  <si>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</si>
  <si>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 xml:space="preserve">14 03 </t>
  </si>
  <si>
    <t>Предоставление иных межбюджетных трансфертов на выполнение расходных полномочий поселений</t>
  </si>
  <si>
    <t>04 09</t>
  </si>
  <si>
    <t>Дорожное хозяйство (дорожные фонды)</t>
  </si>
  <si>
    <t>Формирование и улучшение качества предпринимательской среды</t>
  </si>
  <si>
    <t>Иные межбюджетный трансферты</t>
  </si>
  <si>
    <t>Подпрограмма "Обеспечение реализации муниципальной программы "Управление финансами МО Байкаловский муниципальный район" на 2014-2020 годы</t>
  </si>
  <si>
    <t>ОБЩЕГОСУДАРСТВЕННЫЕ ВОПРОСЫ</t>
  </si>
  <si>
    <t>Другие общегосударственные вопросы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</si>
  <si>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</si>
  <si>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</si>
  <si>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</si>
  <si>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</si>
  <si>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</si>
  <si>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</si>
  <si>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</si>
  <si>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</si>
  <si>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</si>
  <si>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</si>
  <si>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</si>
  <si>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</si>
  <si>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</si>
  <si>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области по предоставлению гражданам субсидий на оплату жилого помещения и коммунальных услуг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</si>
  <si>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</si>
  <si>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</si>
  <si>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</si>
  <si>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</si>
  <si>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Подпрограмма "Развитие системы дошкольного образования в муниципальном образовании Байкаловкий муниципальный район"</t>
  </si>
  <si>
    <t>Подпрограмма "Развитие системы общего образования в муниципальном образовании Байкаловкий муниципальный район"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</si>
  <si>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</si>
  <si>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</si>
  <si>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Представительские расходы по приему официальных лиц и делегаций, деловые встречи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</si>
  <si>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</si>
  <si>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>Долевое участие  муниципального образования в Ассоциации "Совет муниципальных образований Свердловской области"</t>
  </si>
  <si>
    <t xml:space="preserve">Проведение в муниципальном образовании Дней местного самоуправления 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</si>
  <si>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</si>
  <si>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</si>
  <si>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</si>
  <si>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</si>
  <si>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</si>
  <si>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12 00</t>
  </si>
  <si>
    <t>СРЕДСТВА МАССОВОЙ ИНФОРМАЦИИ</t>
  </si>
  <si>
    <t>Обслуживание государственного внутреннего и  муниципального долга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</si>
  <si>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</si>
  <si>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</si>
  <si>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50 0 00 00000</t>
  </si>
  <si>
    <t>50 0 00 21010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</si>
  <si>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</si>
  <si>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</si>
  <si>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</si>
  <si>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50 0 00 21000</t>
  </si>
  <si>
    <t>01 0 00 00000</t>
  </si>
  <si>
    <t>01 Ц 00 00000</t>
  </si>
  <si>
    <t>01 Ц 01 21000</t>
  </si>
  <si>
    <t>01 Ц  01 Э1010</t>
  </si>
  <si>
    <t>03 0 00 00000</t>
  </si>
  <si>
    <t>03 5 00 00000</t>
  </si>
  <si>
    <t>03 5 01 21000</t>
  </si>
  <si>
    <t>03 5 01 21020</t>
  </si>
  <si>
    <t>03 5 01 П1010</t>
  </si>
  <si>
    <t>50 0 00 21030</t>
  </si>
  <si>
    <t>50 П 00 П1010</t>
  </si>
  <si>
    <t>01 6 00 00000</t>
  </si>
  <si>
    <t>Подпрограмма «Обеспечение общественной безопасности населения МО Байкаловский муниципальный район»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</si>
  <si>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</si>
  <si>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</si>
  <si>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</si>
  <si>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</si>
  <si>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</si>
  <si>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</si>
  <si>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</si>
  <si>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</si>
  <si>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01 Д 00 00000</t>
  </si>
  <si>
    <t>Подпрограмма «Поддержка и развитие малого и среднего предпринимательства в МО Байкаловский муниципальный район»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</si>
  <si>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</si>
  <si>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</si>
  <si>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</si>
  <si>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</si>
  <si>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</si>
  <si>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</si>
  <si>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01 Б 00 00000</t>
  </si>
  <si>
    <t>Подпрограмма «Развитие транспортного и дорожного комплекса МО Байкаловский муниципальный район»</t>
  </si>
  <si>
    <t>01 Б 02 И4090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</si>
  <si>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</si>
  <si>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01 Д 01 23010</t>
  </si>
  <si>
    <t>Мероприятия, реализуемые путем предоставления субсидии Информационно-консультационному центру с.Байкалово</t>
  </si>
  <si>
    <t>01 Д 01 23030</t>
  </si>
  <si>
    <t>01 Ж 00 00000</t>
  </si>
  <si>
    <t>Подпрограмма «Повышение эффективности управления муниципальной собственностью МО  Байкаловский муниципальный район»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</si>
  <si>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</si>
  <si>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</si>
  <si>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05 01</t>
  </si>
  <si>
    <t>Жилищное хозяйство</t>
  </si>
  <si>
    <t>01 7 00 00000</t>
  </si>
  <si>
    <t>Подпрограмма «Устойчивое развитие сельских территорий Байкаловского района»</t>
  </si>
  <si>
    <t>01 7 01 И3220</t>
  </si>
  <si>
    <t>Приобретение жилья для молодых специалистов бюджетной сферы</t>
  </si>
  <si>
    <t>01 Л 01 22090</t>
  </si>
  <si>
    <t>01 Л 01 22100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</si>
  <si>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</si>
  <si>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50 0 00 20700</t>
  </si>
  <si>
    <t>01 1 00 00000</t>
  </si>
  <si>
    <t>01 1 06 29100</t>
  </si>
  <si>
    <t>01 Ж 01 20020</t>
  </si>
  <si>
    <t>01 Ф 00 00000</t>
  </si>
  <si>
    <t>01 Ф 01 46100</t>
  </si>
  <si>
    <t>01 Ц 01 21040</t>
  </si>
  <si>
    <t>01 Ц 01 41100</t>
  </si>
  <si>
    <t>01 Ц 01 41200</t>
  </si>
  <si>
    <t>01 Ц 01 И1050</t>
  </si>
  <si>
    <t>03 4 00 00000</t>
  </si>
  <si>
    <t>03 4 01 21010</t>
  </si>
  <si>
    <t>Обновление и сопровождение программных комплексов в сфере финансов</t>
  </si>
  <si>
    <t>50 0 00 21100</t>
  </si>
  <si>
    <t>50 0 00 0000</t>
  </si>
  <si>
    <t>50 0 00 51180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</si>
  <si>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</si>
  <si>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</si>
  <si>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</si>
  <si>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</si>
  <si>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</si>
  <si>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</si>
  <si>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</si>
  <si>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01 1 03 29040</t>
  </si>
  <si>
    <t>Поддержка активной жизнедеятельности ветеранов, граждан пожилого возраста</t>
  </si>
  <si>
    <t>01 1 04 29050</t>
  </si>
  <si>
    <t>01 1 04 29060</t>
  </si>
  <si>
    <t>01 1 04 29070</t>
  </si>
  <si>
    <t>01 1 05 29080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</si>
  <si>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</si>
  <si>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</si>
  <si>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</si>
  <si>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</si>
  <si>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</si>
  <si>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</si>
  <si>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Содержание спортивных объектов</t>
  </si>
  <si>
    <t>01 5 02 28060</t>
  </si>
  <si>
    <t>Обеспечение деятельности МКУ "Комитет физической культуры и спорта Байкаловского муниципального района"</t>
  </si>
  <si>
    <t>к решению  Думы муниципального образования</t>
  </si>
  <si>
    <t>Байкаловский муниципальный район</t>
  </si>
  <si>
    <t xml:space="preserve">Молодежная политика </t>
  </si>
  <si>
    <t>08 01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</si>
  <si>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</si>
  <si>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</si>
  <si>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>03 1 00 00000</t>
  </si>
  <si>
    <t>03 1 01 20020</t>
  </si>
  <si>
    <t>03 1 01 40300</t>
  </si>
  <si>
    <t>03 1 01 20030</t>
  </si>
  <si>
    <t>03 3 00 00000</t>
  </si>
  <si>
    <t>03 3 01 21040</t>
  </si>
  <si>
    <t>02 0 00 00000</t>
  </si>
  <si>
    <t>02 1 00 00000</t>
  </si>
  <si>
    <t>02 1 01 25010</t>
  </si>
  <si>
    <t xml:space="preserve">Иные выплаты персоналу учреждений, за исключением фонда оплаты труда 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</si>
  <si>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</si>
  <si>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</si>
  <si>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</si>
  <si>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</si>
  <si>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</si>
  <si>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</si>
  <si>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</si>
  <si>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02 2 01 25040</t>
  </si>
  <si>
    <t>02 2 01 45310</t>
  </si>
  <si>
    <t>02 2 01 45320</t>
  </si>
  <si>
    <t>02 2 01 45400</t>
  </si>
  <si>
    <t>07 03</t>
  </si>
  <si>
    <t>Дополнительное образование детей</t>
  </si>
  <si>
    <t>02 3 00 00000</t>
  </si>
  <si>
    <t>02 3 01 25010</t>
  </si>
  <si>
    <t>01 4 00 00000</t>
  </si>
  <si>
    <t xml:space="preserve">Подпрограмма "Патриотическое воспитание и молодежная политика Байкаловского муниципального района" </t>
  </si>
  <si>
    <t>01 4 01 25010</t>
  </si>
  <si>
    <t>01 4 01 25020</t>
  </si>
  <si>
    <t>01 4 01 25040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</si>
  <si>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</si>
  <si>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01 4 01 25050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</si>
  <si>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</si>
  <si>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02 3 01 25040</t>
  </si>
  <si>
    <t>02 3 01 45600</t>
  </si>
  <si>
    <t>02 5 00 00000</t>
  </si>
  <si>
    <t>02 5 01 21000</t>
  </si>
  <si>
    <t>Фонд оплаты труда государственных (муниципальных) органов</t>
  </si>
  <si>
    <t>02 5 01 25020</t>
  </si>
  <si>
    <t>02 5 01 25030</t>
  </si>
  <si>
    <t>02 5 01 25040</t>
  </si>
  <si>
    <t>образования Байкаловский муниципальный район</t>
  </si>
  <si>
    <t>01 4 01 25090</t>
  </si>
  <si>
    <t>01 3 00 00000</t>
  </si>
  <si>
    <t>01 3 01 26010</t>
  </si>
  <si>
    <t>01 3 02 И 6020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</si>
  <si>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</si>
  <si>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</si>
  <si>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01 3 04 26120</t>
  </si>
  <si>
    <t>05 05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</si>
  <si>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</si>
  <si>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</si>
  <si>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01 2 01 42700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</si>
  <si>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</si>
  <si>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 3 01 И6140</t>
  </si>
  <si>
    <t>Организация и проведение праздников, конкурсов и фестивалей для населения</t>
  </si>
  <si>
    <t xml:space="preserve">Поддержка деятельности  школьных поисковых отрядов </t>
  </si>
  <si>
    <t>Организация досуга детей и подростков в разновозрастных отрядах</t>
  </si>
  <si>
    <t>Руководитель контрольно-счетного органа муниципального образования</t>
  </si>
  <si>
    <t xml:space="preserve">02 3 01 S5600 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</si>
  <si>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</si>
  <si>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</si>
  <si>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</si>
  <si>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</si>
  <si>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</si>
  <si>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Исполнение судебных актов Российской Федерации и мировых соглашений по возмещению причиненного вреда</t>
  </si>
  <si>
    <t>Предоставление социальных выплат молодым семьям, молодым специалистам и гражданам, проживающим в сельской местности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</si>
  <si>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</si>
  <si>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</si>
  <si>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Прочая закупка товаров, работ и услуг</t>
  </si>
  <si>
    <t>50 0 00 21040</t>
  </si>
  <si>
    <t>Председатель представительного органа муниципального образования</t>
  </si>
  <si>
    <t>Но-
мер стро-
ки</t>
  </si>
  <si>
    <t>Код
раз-
дела,
под-
раз-
дела</t>
  </si>
  <si>
    <t>Код
целевой
статьи</t>
  </si>
  <si>
    <t>Код
ви-
да
рас-
хо-
дов</t>
  </si>
  <si>
    <t>Наименование раздела, подраздела, целевой статьи или вида расходов</t>
  </si>
  <si>
    <t>Сумма, в тысячах рублей</t>
  </si>
  <si>
    <t>1</t>
  </si>
  <si>
    <t>2</t>
  </si>
  <si>
    <t>3</t>
  </si>
  <si>
    <t>4</t>
  </si>
  <si>
    <t>5</t>
  </si>
  <si>
    <t>6</t>
  </si>
  <si>
    <t>7</t>
  </si>
  <si>
    <t>8</t>
  </si>
  <si>
    <t>01 6 01 22060</t>
  </si>
  <si>
    <t>Обеспечение мероприятий по предупреждению и ликвидации последствий чрезвычайных ситуаций и гражданской обороне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</si>
  <si>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</si>
  <si>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01 Ж 02 23100</t>
  </si>
  <si>
    <t>Субсидии бюджетным учреждениям на иные цели</t>
  </si>
  <si>
    <t>50 П 00 П1020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</si>
  <si>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</si>
  <si>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</si>
  <si>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Организация отдыха детей в каникулярное время, включая мероприятия по обеспечению безопасности их жизни и здоровья</t>
  </si>
  <si>
    <t>Субсидии бюджетным учреждениям</t>
  </si>
  <si>
    <t>01 Б 01 24170</t>
  </si>
  <si>
    <t>Организация межмуниципального транспортного обслуживания населения</t>
  </si>
  <si>
    <t>01 6 01 22070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</si>
  <si>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</si>
  <si>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01 7 02 23280</t>
  </si>
  <si>
    <t>Строительство системы водоснабжения с.Байкалово</t>
  </si>
  <si>
    <t>01 Ж 02 23120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</si>
  <si>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</si>
  <si>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</si>
  <si>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02 3 01 25030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</si>
  <si>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</si>
  <si>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Иные выплаты персоналу государственных (муниципальных) органов, за исключением фонда оплаты труда</t>
  </si>
  <si>
    <t>01 Б 03 24100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</si>
  <si>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</si>
  <si>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Субсидии (гранты в форме субсидий), не подлежащие казначейскому сопровождению</t>
  </si>
  <si>
    <t>Содействие развитию системы поддержки субъектов малого и среднего предпринимательства</t>
  </si>
  <si>
    <t>01 7 02 S2200</t>
  </si>
  <si>
    <t>Бюджетные инвестиции в объекты капитального строительства государственной (муниципальной) собственности</t>
  </si>
  <si>
    <t>Ремонт подъездного пути и устройство площадки (места) накопления твердых коммунальных отходов в с.Байкалово</t>
  </si>
  <si>
    <t>Устройство контейнерных площадок для накопления твердых коммунальных отходов на территории населенных пунктов, расположенных в МО Байкаловский муниципальный район</t>
  </si>
  <si>
    <t>01 Ж 02 23180</t>
  </si>
  <si>
    <t>Приобретение спецтехники</t>
  </si>
  <si>
    <t>50 0 00 20960</t>
  </si>
  <si>
    <t>Организация деятельности Редакции газеты «Районная жизнь»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</si>
  <si>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</si>
  <si>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"Развитие системы образования в муниципальном образовании Байкаловский муниципальный район" на 2015 -2024 годы</t>
  </si>
  <si>
    <t>01 7 01 L5670</t>
  </si>
  <si>
    <t>01 8 01 L4970</t>
  </si>
  <si>
    <t>02 3 01 45500</t>
  </si>
  <si>
    <t>01 05</t>
  </si>
  <si>
    <t>50 0 00 51200</t>
  </si>
  <si>
    <t>Судебная система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</si>
  <si>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</si>
  <si>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</si>
  <si>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и элементам видов расходов классификации расходов бюджетов на 2019 год и плановый период 2020 и 2021 годов</t>
  </si>
  <si>
    <t>Муниципальная программа "Социально-экономическое развитие МО Байкаловский муниципальный район" до 2024 года</t>
  </si>
  <si>
    <t xml:space="preserve">Подпрограмма "Развитие культуры муниципального образования Байкаловский  муниципальный район" </t>
  </si>
  <si>
    <t>Муниципальная программа "Управление финансами МО Байкаловский муниципальный район" на 2014-2024 годы</t>
  </si>
  <si>
    <t>Приложение 4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</si>
  <si>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</si>
  <si>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Субсидии автономным учреждениям</t>
  </si>
  <si>
    <t>Организация трудоустройства несовершеннолетних граждан на временную работу в период летних каникул</t>
  </si>
  <si>
    <t>01 4 01 25060</t>
  </si>
  <si>
    <t xml:space="preserve">№ 166 от 26 декабря 2018 года "О бюджете муниципального </t>
  </si>
  <si>
    <t>Исполнение полномочий представительных  органов местного самоуправления сельских поселений по осуществлению муниципального внешнего финансового контроля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</si>
  <si>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в государственной собственности Свердловской области</t>
  </si>
  <si>
    <t>Организация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</si>
  <si>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Уплата налогов,сборов и иных платежей</t>
  </si>
  <si>
    <t>01 Б 03 И4210</t>
  </si>
  <si>
    <t>Укрепление автомобильной дороги по ул.Строителей в с.Байкалово</t>
  </si>
  <si>
    <t>01 Б 03 И4220</t>
  </si>
  <si>
    <t>Содействие осуществлению полномочий в области дорожной деятельности</t>
  </si>
  <si>
    <t>01 Б 03 И4230</t>
  </si>
  <si>
    <t>Ремонт дороги в д.Ларина, ул.Центральная</t>
  </si>
  <si>
    <t>01 7 02 42200</t>
  </si>
  <si>
    <t>05 03</t>
  </si>
  <si>
    <t>Благоустройство</t>
  </si>
  <si>
    <t>01 7 F2 55550</t>
  </si>
  <si>
    <t>Формирование современной городской среды в целях  реализации национального проекта "Жилье и городская среда"</t>
  </si>
  <si>
    <t>01 9 00 00000</t>
  </si>
  <si>
    <t xml:space="preserve">Подпрограмма «Повышение энергетической эффективности и энергосбережения в Байкаловском муниципальном районе» </t>
  </si>
  <si>
    <t>01 9 01 42Б00</t>
  </si>
  <si>
    <t>Реализация муниципальных программ по энергосбережению и повышению энергетической эффективности</t>
  </si>
  <si>
    <t>01 7 04 25070</t>
  </si>
  <si>
    <t>Проведение проектных работ по строительству новой школы в с.Байкалово</t>
  </si>
  <si>
    <t>02 2 Е1 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</si>
  <si>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</si>
  <si>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Субсидии автономным учреждениям на иные цели</t>
  </si>
  <si>
    <t>02 2 Е1 S5690</t>
  </si>
  <si>
    <t>02 3 01 40700</t>
  </si>
  <si>
    <t>Приобретение оборудования и материалов для учреждений дополнительного образования</t>
  </si>
  <si>
    <t>01 2 01 R4620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</si>
  <si>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</si>
  <si>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01 8 01 29010</t>
  </si>
  <si>
    <t xml:space="preserve"> Поощрение граждан, коллективов предприятий, учреждений и организаций, удостоенных наград органов местного самоуправления муниципального образования Байкаловский муниципальный район</t>
  </si>
  <si>
    <t>01 1 07 И9140</t>
  </si>
  <si>
    <t>01 5 01 28150</t>
  </si>
  <si>
    <t>Проектирование и строительство спортивного зала в с.Байкалово</t>
  </si>
  <si>
    <t>Организация деятельности Байкаловского районного краеведческого музея</t>
  </si>
  <si>
    <t>Возведение мемориального комплекса "Память" в с.Байкалово</t>
  </si>
  <si>
    <t>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</si>
  <si>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</si>
  <si>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на 2019 год</t>
  </si>
  <si>
    <t xml:space="preserve"> на 2020 год</t>
  </si>
  <si>
    <t>на 2021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</si>
</sst>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wrapText="1"/>
      <protection/>
    </xf>
    <xf numFmtId="193" fontId="2" fillId="0" borderId="10" xfId="0" applyNumberFormat="1" applyFont="1" applyFill="1" applyBorder="1" applyAlignment="1">
      <alignment horizontal="right" vertical="top"/>
    </xf>
    <xf numFmtId="193" fontId="2" fillId="0" borderId="10" xfId="53" applyNumberFormat="1" applyFont="1" applyFill="1" applyBorder="1" applyAlignment="1" applyProtection="1">
      <alignment horizontal="right" vertical="top" wrapText="1"/>
      <protection/>
    </xf>
    <xf numFmtId="193" fontId="1" fillId="0" borderId="10" xfId="0" applyNumberFormat="1" applyFont="1" applyFill="1" applyBorder="1" applyAlignment="1">
      <alignment horizontal="right" vertical="top"/>
    </xf>
    <xf numFmtId="193" fontId="2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 applyProtection="1">
      <alignment horizontal="justify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193" fontId="2" fillId="0" borderId="12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center" vertical="top" wrapText="1"/>
    </xf>
    <xf numFmtId="193" fontId="1" fillId="0" borderId="12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92" fontId="6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54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93" fontId="1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wrapText="1"/>
    </xf>
    <xf numFmtId="193" fontId="0" fillId="0" borderId="0" xfId="0" applyNumberFormat="1" applyFont="1" applyFill="1" applyAlignment="1">
      <alignment horizontal="right" vertical="top"/>
    </xf>
    <xf numFmtId="193" fontId="0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/>
    </xf>
    <xf numFmtId="49" fontId="2" fillId="0" borderId="10" xfId="53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vertical="top" wrapText="1" shrinkToFit="1"/>
    </xf>
    <xf numFmtId="0" fontId="11" fillId="0" borderId="0" xfId="0" applyFont="1" applyFill="1" applyAlignment="1">
      <alignment/>
    </xf>
    <xf numFmtId="192" fontId="1" fillId="0" borderId="0" xfId="0" applyNumberFormat="1" applyFont="1" applyFill="1" applyBorder="1" applyAlignment="1">
      <alignment vertical="top"/>
    </xf>
    <xf numFmtId="193" fontId="2" fillId="0" borderId="10" xfId="53" applyNumberFormat="1" applyFont="1" applyFill="1" applyBorder="1" applyAlignment="1">
      <alignment horizontal="center" vertical="top"/>
      <protection/>
    </xf>
    <xf numFmtId="193" fontId="2" fillId="0" borderId="10" xfId="0" applyNumberFormat="1" applyFont="1" applyFill="1" applyBorder="1" applyAlignment="1" applyProtection="1">
      <alignment horizontal="right" vertical="top"/>
      <protection/>
    </xf>
    <xf numFmtId="193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193" fontId="1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0" xfId="53" applyFont="1" applyFill="1" applyBorder="1" applyAlignment="1">
      <alignment horizontal="center" vertical="top" wrapText="1"/>
      <protection/>
    </xf>
    <xf numFmtId="49" fontId="2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53" applyFont="1" applyFill="1" applyBorder="1" applyAlignment="1" applyProtection="1">
      <alignment horizontal="center" vertical="top" wrapText="1"/>
      <protection locked="0"/>
    </xf>
    <xf numFmtId="193" fontId="2" fillId="0" borderId="10" xfId="0" applyNumberFormat="1" applyFont="1" applyFill="1" applyBorder="1" applyAlignment="1">
      <alignment horizontal="right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йон 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2" width="7.00390625" style="38" customWidth="1"/>
    <col min="3" max="3" width="15.7109375" style="38" bestFit="1" customWidth="1"/>
    <col min="4" max="4" width="7.00390625" style="38" customWidth="1"/>
    <col min="5" max="5" width="57.8515625" style="38" customWidth="1"/>
    <col min="6" max="6" width="13.8515625" style="42" customWidth="1"/>
    <col min="7" max="8" width="12.8515625" style="42" customWidth="1"/>
  </cols>
  <sheetData>
    <row r="1" spans="1:8" ht="12.75">
      <c r="A1" s="61"/>
      <c r="B1" s="61"/>
      <c r="D1" s="39"/>
      <c r="E1" s="39"/>
      <c r="F1" s="58" t="s">
        <v>398</v>
      </c>
      <c r="G1" s="58"/>
      <c r="H1" s="58"/>
    </row>
    <row r="2" spans="1:8" ht="12.75">
      <c r="A2" s="61"/>
      <c r="B2" s="61"/>
      <c r="D2" s="41"/>
      <c r="E2" s="41"/>
      <c r="H2" s="43"/>
    </row>
    <row r="3" spans="1:8" ht="12.75">
      <c r="A3" s="61"/>
      <c r="B3" s="61"/>
      <c r="D3" s="39"/>
      <c r="E3" s="39"/>
      <c r="F3" s="58" t="s">
        <v>258</v>
      </c>
      <c r="G3" s="58"/>
      <c r="H3" s="58"/>
    </row>
    <row r="4" spans="1:8" ht="12.75">
      <c r="A4" s="61"/>
      <c r="B4" s="61"/>
      <c r="D4" s="39"/>
      <c r="E4" s="39"/>
      <c r="F4" s="58" t="s">
        <v>259</v>
      </c>
      <c r="G4" s="58"/>
      <c r="H4" s="58"/>
    </row>
    <row r="5" spans="1:8" ht="12.75">
      <c r="A5" s="61"/>
      <c r="B5" s="61"/>
      <c r="D5" s="39"/>
      <c r="E5" s="59" t="s">
        <v>403</v>
      </c>
      <c r="F5" s="59"/>
      <c r="G5" s="59"/>
      <c r="H5" s="59"/>
    </row>
    <row r="6" spans="1:8" ht="12.75">
      <c r="A6" s="61"/>
      <c r="B6" s="61"/>
      <c r="D6" s="39"/>
      <c r="E6" s="59" t="s">
        <v>305</v>
      </c>
      <c r="F6" s="59"/>
      <c r="G6" s="59"/>
      <c r="H6" s="59"/>
    </row>
    <row r="7" spans="4:8" ht="25.5" customHeight="1">
      <c r="D7" s="39"/>
      <c r="E7" s="39"/>
      <c r="F7" s="58" t="s">
        <v>393</v>
      </c>
      <c r="G7" s="58"/>
      <c r="H7" s="58"/>
    </row>
    <row r="8" spans="3:6" ht="12.75">
      <c r="C8" s="44"/>
      <c r="D8" s="44"/>
      <c r="E8" s="44"/>
      <c r="F8" s="40"/>
    </row>
    <row r="9" spans="1:8" ht="34.5" customHeight="1">
      <c r="A9" s="60" t="s">
        <v>394</v>
      </c>
      <c r="B9" s="60"/>
      <c r="C9" s="60"/>
      <c r="D9" s="60"/>
      <c r="E9" s="60"/>
      <c r="F9" s="60"/>
      <c r="G9" s="60"/>
      <c r="H9" s="60"/>
    </row>
    <row r="10" ht="12.75">
      <c r="B10" s="45"/>
    </row>
    <row r="11" spans="1:8" s="4" customFormat="1" ht="42" customHeight="1">
      <c r="A11" s="62" t="s">
        <v>336</v>
      </c>
      <c r="B11" s="63" t="s">
        <v>337</v>
      </c>
      <c r="C11" s="63" t="s">
        <v>338</v>
      </c>
      <c r="D11" s="63" t="s">
        <v>339</v>
      </c>
      <c r="E11" s="64" t="s">
        <v>340</v>
      </c>
      <c r="F11" s="65" t="s">
        <v>341</v>
      </c>
      <c r="G11" s="65"/>
      <c r="H11" s="65"/>
    </row>
    <row r="12" spans="1:8" s="4" customFormat="1" ht="42" customHeight="1">
      <c r="A12" s="62"/>
      <c r="B12" s="63"/>
      <c r="C12" s="63"/>
      <c r="D12" s="63"/>
      <c r="E12" s="64"/>
      <c r="F12" s="14" t="s">
        <v>442</v>
      </c>
      <c r="G12" s="14" t="s">
        <v>443</v>
      </c>
      <c r="H12" s="14" t="s">
        <v>444</v>
      </c>
    </row>
    <row r="13" spans="1:8" s="4" customFormat="1" ht="12.75">
      <c r="A13" s="46" t="s">
        <v>342</v>
      </c>
      <c r="B13" s="46" t="s">
        <v>343</v>
      </c>
      <c r="C13" s="46" t="s">
        <v>344</v>
      </c>
      <c r="D13" s="46" t="s">
        <v>345</v>
      </c>
      <c r="E13" s="46" t="s">
        <v>346</v>
      </c>
      <c r="F13" s="50" t="s">
        <v>347</v>
      </c>
      <c r="G13" s="50" t="s">
        <v>348</v>
      </c>
      <c r="H13" s="50" t="s">
        <v>349</v>
      </c>
    </row>
    <row r="14" spans="1:8" ht="12.75">
      <c r="A14" s="2">
        <v>1</v>
      </c>
      <c r="B14" s="2" t="s">
        <v>2</v>
      </c>
      <c r="C14" s="2"/>
      <c r="D14" s="2"/>
      <c r="E14" s="2" t="s">
        <v>127</v>
      </c>
      <c r="F14" s="13">
        <f>F15+F21+F35+F53+F57+F96+F100</f>
        <v>57463.49999999999</v>
      </c>
      <c r="G14" s="13">
        <f>G15+G21+G35+G53+G57+G96+G100</f>
        <v>58570.90000000001</v>
      </c>
      <c r="H14" s="13">
        <f>H15+H21+H35+H53+H57+H96+H100</f>
        <v>60074.4</v>
      </c>
    </row>
    <row r="15" spans="1:8" ht="25.5">
      <c r="A15" s="2">
        <f>A14+1</f>
        <v>2</v>
      </c>
      <c r="B15" s="2" t="s">
        <v>3</v>
      </c>
      <c r="C15" s="2"/>
      <c r="D15" s="2"/>
      <c r="E15" s="5" t="s">
        <v>4</v>
      </c>
      <c r="F15" s="13">
        <f>F16</f>
        <v>1605.6</v>
      </c>
      <c r="G15" s="13">
        <f aca="true" t="shared" si="0" ref="G15:H17">G16</f>
        <v>1750.6</v>
      </c>
      <c r="H15" s="13">
        <f t="shared" si="0"/>
        <v>1818.1</v>
      </c>
    </row>
    <row r="16" spans="1:8" ht="12.75">
      <c r="A16" s="2">
        <f aca="true" t="shared" si="1" ref="A16:A81">A15+1</f>
        <v>3</v>
      </c>
      <c r="B16" s="2" t="s">
        <v>3</v>
      </c>
      <c r="C16" s="2" t="s">
        <v>165</v>
      </c>
      <c r="D16" s="2"/>
      <c r="E16" s="5" t="s">
        <v>83</v>
      </c>
      <c r="F16" s="13">
        <f>F17</f>
        <v>1605.6</v>
      </c>
      <c r="G16" s="13">
        <f t="shared" si="0"/>
        <v>1750.6</v>
      </c>
      <c r="H16" s="13">
        <f t="shared" si="0"/>
        <v>1818.1</v>
      </c>
    </row>
    <row r="17" spans="1:8" ht="25.5">
      <c r="A17" s="3">
        <f t="shared" si="1"/>
        <v>4</v>
      </c>
      <c r="B17" s="3" t="s">
        <v>3</v>
      </c>
      <c r="C17" s="3" t="s">
        <v>166</v>
      </c>
      <c r="D17" s="3"/>
      <c r="E17" s="6" t="s">
        <v>167</v>
      </c>
      <c r="F17" s="15">
        <f>F18</f>
        <v>1605.6</v>
      </c>
      <c r="G17" s="15">
        <f t="shared" si="0"/>
        <v>1750.6</v>
      </c>
      <c r="H17" s="15">
        <f t="shared" si="0"/>
        <v>1818.1</v>
      </c>
    </row>
    <row r="18" spans="1:8" ht="25.5">
      <c r="A18" s="3">
        <f t="shared" si="1"/>
        <v>5</v>
      </c>
      <c r="B18" s="3" t="s">
        <v>3</v>
      </c>
      <c r="C18" s="3" t="s">
        <v>166</v>
      </c>
      <c r="D18" s="3">
        <v>120</v>
      </c>
      <c r="E18" s="6" t="s">
        <v>134</v>
      </c>
      <c r="F18" s="15">
        <f>SUM(F19:F20)</f>
        <v>1605.6</v>
      </c>
      <c r="G18" s="15">
        <f>SUM(G19:G20)</f>
        <v>1750.6</v>
      </c>
      <c r="H18" s="15">
        <f>SUM(H19:H20)</f>
        <v>1818.1</v>
      </c>
    </row>
    <row r="19" spans="1:8" ht="12.75">
      <c r="A19" s="3">
        <f t="shared" si="1"/>
        <v>6</v>
      </c>
      <c r="B19" s="3"/>
      <c r="C19" s="3"/>
      <c r="D19" s="3">
        <v>121</v>
      </c>
      <c r="E19" s="6" t="s">
        <v>168</v>
      </c>
      <c r="F19" s="15">
        <v>1251.6</v>
      </c>
      <c r="G19" s="15">
        <v>1345.5</v>
      </c>
      <c r="H19" s="15">
        <v>1397.3</v>
      </c>
    </row>
    <row r="20" spans="1:8" ht="38.25">
      <c r="A20" s="3">
        <f t="shared" si="1"/>
        <v>7</v>
      </c>
      <c r="B20" s="3"/>
      <c r="C20" s="3"/>
      <c r="D20" s="3">
        <v>129</v>
      </c>
      <c r="E20" s="6" t="s">
        <v>169</v>
      </c>
      <c r="F20" s="15">
        <v>354</v>
      </c>
      <c r="G20" s="15">
        <v>405.1</v>
      </c>
      <c r="H20" s="15">
        <v>420.8</v>
      </c>
    </row>
    <row r="21" spans="1:8" ht="38.25">
      <c r="A21" s="2">
        <f t="shared" si="1"/>
        <v>8</v>
      </c>
      <c r="B21" s="2" t="s">
        <v>5</v>
      </c>
      <c r="C21" s="2"/>
      <c r="D21" s="2"/>
      <c r="E21" s="5" t="s">
        <v>158</v>
      </c>
      <c r="F21" s="13">
        <f>F22</f>
        <v>2761.2</v>
      </c>
      <c r="G21" s="13">
        <f>G22</f>
        <v>2470.6</v>
      </c>
      <c r="H21" s="13">
        <f>H22</f>
        <v>2484.2</v>
      </c>
    </row>
    <row r="22" spans="1:8" ht="12.75">
      <c r="A22" s="2">
        <f t="shared" si="1"/>
        <v>9</v>
      </c>
      <c r="B22" s="2" t="s">
        <v>5</v>
      </c>
      <c r="C22" s="2" t="s">
        <v>165</v>
      </c>
      <c r="D22" s="2"/>
      <c r="E22" s="5" t="s">
        <v>83</v>
      </c>
      <c r="F22" s="13">
        <f>F23+F31</f>
        <v>2761.2</v>
      </c>
      <c r="G22" s="13">
        <f>G23+G31</f>
        <v>2470.6</v>
      </c>
      <c r="H22" s="13">
        <f>H23+H31</f>
        <v>2484.2</v>
      </c>
    </row>
    <row r="23" spans="1:8" ht="25.5">
      <c r="A23" s="3">
        <f t="shared" si="1"/>
        <v>10</v>
      </c>
      <c r="B23" s="3" t="s">
        <v>5</v>
      </c>
      <c r="C23" s="3" t="s">
        <v>170</v>
      </c>
      <c r="D23" s="3"/>
      <c r="E23" s="6" t="s">
        <v>84</v>
      </c>
      <c r="F23" s="15">
        <f>F24+F28</f>
        <v>1334.4</v>
      </c>
      <c r="G23" s="15">
        <f>G24+G28</f>
        <v>951</v>
      </c>
      <c r="H23" s="15">
        <f>H24+H28</f>
        <v>932.5</v>
      </c>
    </row>
    <row r="24" spans="1:8" ht="25.5">
      <c r="A24" s="3">
        <f t="shared" si="1"/>
        <v>11</v>
      </c>
      <c r="B24" s="3" t="s">
        <v>5</v>
      </c>
      <c r="C24" s="3" t="s">
        <v>170</v>
      </c>
      <c r="D24" s="3">
        <v>120</v>
      </c>
      <c r="E24" s="6" t="s">
        <v>134</v>
      </c>
      <c r="F24" s="15">
        <f>SUM(F25:F27)</f>
        <v>1146</v>
      </c>
      <c r="G24" s="15">
        <f>SUM(G25:G27)</f>
        <v>898</v>
      </c>
      <c r="H24" s="15">
        <f>SUM(H25:H27)</f>
        <v>932.5</v>
      </c>
    </row>
    <row r="25" spans="1:8" ht="12.75">
      <c r="A25" s="3">
        <f t="shared" si="1"/>
        <v>12</v>
      </c>
      <c r="B25" s="3"/>
      <c r="C25" s="3"/>
      <c r="D25" s="3">
        <v>121</v>
      </c>
      <c r="E25" s="6" t="s">
        <v>168</v>
      </c>
      <c r="F25" s="15">
        <v>701.4</v>
      </c>
      <c r="G25" s="15">
        <v>690.6</v>
      </c>
      <c r="H25" s="15">
        <v>717.2</v>
      </c>
    </row>
    <row r="26" spans="1:8" ht="38.25">
      <c r="A26" s="3">
        <f t="shared" si="1"/>
        <v>13</v>
      </c>
      <c r="B26" s="3"/>
      <c r="C26" s="3"/>
      <c r="D26" s="3">
        <v>123</v>
      </c>
      <c r="E26" s="6" t="s">
        <v>130</v>
      </c>
      <c r="F26" s="15">
        <v>234</v>
      </c>
      <c r="G26" s="15">
        <v>0</v>
      </c>
      <c r="H26" s="15">
        <v>0</v>
      </c>
    </row>
    <row r="27" spans="1:8" ht="38.25">
      <c r="A27" s="3">
        <f t="shared" si="1"/>
        <v>14</v>
      </c>
      <c r="B27" s="3"/>
      <c r="C27" s="3"/>
      <c r="D27" s="3">
        <v>129</v>
      </c>
      <c r="E27" s="6" t="s">
        <v>169</v>
      </c>
      <c r="F27" s="15">
        <v>210.6</v>
      </c>
      <c r="G27" s="15">
        <v>207.4</v>
      </c>
      <c r="H27" s="15">
        <v>215.3</v>
      </c>
    </row>
    <row r="28" spans="1:8" ht="25.5">
      <c r="A28" s="3">
        <f t="shared" si="1"/>
        <v>15</v>
      </c>
      <c r="B28" s="3"/>
      <c r="C28" s="3"/>
      <c r="D28" s="3">
        <v>240</v>
      </c>
      <c r="E28" s="6" t="s">
        <v>135</v>
      </c>
      <c r="F28" s="15">
        <f>SUM(F29:F30)</f>
        <v>188.4</v>
      </c>
      <c r="G28" s="15">
        <f>SUM(G29:G30)</f>
        <v>53</v>
      </c>
      <c r="H28" s="15">
        <f>SUM(H29:H30)</f>
        <v>0</v>
      </c>
    </row>
    <row r="29" spans="1:8" ht="25.5">
      <c r="A29" s="3">
        <f t="shared" si="1"/>
        <v>16</v>
      </c>
      <c r="B29" s="3"/>
      <c r="C29" s="3"/>
      <c r="D29" s="3">
        <v>242</v>
      </c>
      <c r="E29" s="6" t="s">
        <v>6</v>
      </c>
      <c r="F29" s="15">
        <v>145.4</v>
      </c>
      <c r="G29" s="15">
        <v>53</v>
      </c>
      <c r="H29" s="15">
        <v>0</v>
      </c>
    </row>
    <row r="30" spans="1:8" ht="12.75">
      <c r="A30" s="3">
        <f t="shared" si="1"/>
        <v>17</v>
      </c>
      <c r="B30" s="3"/>
      <c r="C30" s="3"/>
      <c r="D30" s="3">
        <v>244</v>
      </c>
      <c r="E30" s="6" t="s">
        <v>333</v>
      </c>
      <c r="F30" s="15">
        <v>43</v>
      </c>
      <c r="G30" s="15">
        <v>0</v>
      </c>
      <c r="H30" s="15">
        <v>0</v>
      </c>
    </row>
    <row r="31" spans="1:8" ht="16.5" customHeight="1">
      <c r="A31" s="3">
        <f t="shared" si="1"/>
        <v>18</v>
      </c>
      <c r="B31" s="3" t="s">
        <v>5</v>
      </c>
      <c r="C31" s="3" t="s">
        <v>334</v>
      </c>
      <c r="D31" s="3"/>
      <c r="E31" s="6" t="s">
        <v>335</v>
      </c>
      <c r="F31" s="15">
        <f>F32</f>
        <v>1426.8</v>
      </c>
      <c r="G31" s="15">
        <f>G32</f>
        <v>1519.6</v>
      </c>
      <c r="H31" s="15">
        <f>H32</f>
        <v>1551.7</v>
      </c>
    </row>
    <row r="32" spans="1:8" ht="25.5">
      <c r="A32" s="3">
        <f t="shared" si="1"/>
        <v>19</v>
      </c>
      <c r="B32" s="3" t="s">
        <v>5</v>
      </c>
      <c r="C32" s="3" t="s">
        <v>334</v>
      </c>
      <c r="D32" s="3">
        <v>120</v>
      </c>
      <c r="E32" s="6" t="s">
        <v>134</v>
      </c>
      <c r="F32" s="15">
        <f>SUM(F33:F34)</f>
        <v>1426.8</v>
      </c>
      <c r="G32" s="15">
        <f>SUM(G33:G34)</f>
        <v>1519.6</v>
      </c>
      <c r="H32" s="15">
        <f>SUM(H33:H34)</f>
        <v>1551.7</v>
      </c>
    </row>
    <row r="33" spans="1:8" ht="12.75">
      <c r="A33" s="3">
        <f t="shared" si="1"/>
        <v>20</v>
      </c>
      <c r="B33" s="3"/>
      <c r="C33" s="3"/>
      <c r="D33" s="3">
        <v>121</v>
      </c>
      <c r="E33" s="6" t="s">
        <v>168</v>
      </c>
      <c r="F33" s="15">
        <v>1096.8</v>
      </c>
      <c r="G33" s="15">
        <v>1168.1</v>
      </c>
      <c r="H33" s="15">
        <v>1192.7</v>
      </c>
    </row>
    <row r="34" spans="1:8" ht="38.25">
      <c r="A34" s="3">
        <f t="shared" si="1"/>
        <v>21</v>
      </c>
      <c r="B34" s="3"/>
      <c r="C34" s="3"/>
      <c r="D34" s="3">
        <v>129</v>
      </c>
      <c r="E34" s="6" t="s">
        <v>169</v>
      </c>
      <c r="F34" s="15">
        <v>330</v>
      </c>
      <c r="G34" s="15">
        <v>351.5</v>
      </c>
      <c r="H34" s="15">
        <v>359</v>
      </c>
    </row>
    <row r="35" spans="1:8" ht="38.25">
      <c r="A35" s="2">
        <f t="shared" si="1"/>
        <v>22</v>
      </c>
      <c r="B35" s="2" t="s">
        <v>7</v>
      </c>
      <c r="C35" s="2"/>
      <c r="D35" s="2"/>
      <c r="E35" s="5" t="s">
        <v>8</v>
      </c>
      <c r="F35" s="13">
        <f aca="true" t="shared" si="2" ref="F35:H36">F36</f>
        <v>27681.599999999995</v>
      </c>
      <c r="G35" s="13">
        <f t="shared" si="2"/>
        <v>28325.3</v>
      </c>
      <c r="H35" s="13">
        <f t="shared" si="2"/>
        <v>29078.500000000004</v>
      </c>
    </row>
    <row r="36" spans="1:8" ht="25.5">
      <c r="A36" s="3">
        <f t="shared" si="1"/>
        <v>23</v>
      </c>
      <c r="B36" s="3" t="s">
        <v>7</v>
      </c>
      <c r="C36" s="3" t="s">
        <v>171</v>
      </c>
      <c r="D36" s="3"/>
      <c r="E36" s="6" t="s">
        <v>395</v>
      </c>
      <c r="F36" s="15">
        <f t="shared" si="2"/>
        <v>27681.599999999995</v>
      </c>
      <c r="G36" s="15">
        <f t="shared" si="2"/>
        <v>28325.3</v>
      </c>
      <c r="H36" s="15">
        <f t="shared" si="2"/>
        <v>29078.500000000004</v>
      </c>
    </row>
    <row r="37" spans="1:8" ht="38.25">
      <c r="A37" s="2">
        <f t="shared" si="1"/>
        <v>24</v>
      </c>
      <c r="B37" s="2" t="s">
        <v>7</v>
      </c>
      <c r="C37" s="2" t="s">
        <v>172</v>
      </c>
      <c r="D37" s="2"/>
      <c r="E37" s="5" t="s">
        <v>95</v>
      </c>
      <c r="F37" s="13">
        <f>F38+F49</f>
        <v>27681.599999999995</v>
      </c>
      <c r="G37" s="13">
        <f>G38+G49</f>
        <v>28325.3</v>
      </c>
      <c r="H37" s="13">
        <f>H38+H49</f>
        <v>29078.500000000004</v>
      </c>
    </row>
    <row r="38" spans="1:8" ht="25.5">
      <c r="A38" s="3">
        <f t="shared" si="1"/>
        <v>25</v>
      </c>
      <c r="B38" s="3" t="s">
        <v>7</v>
      </c>
      <c r="C38" s="3" t="s">
        <v>173</v>
      </c>
      <c r="D38" s="3"/>
      <c r="E38" s="6" t="s">
        <v>84</v>
      </c>
      <c r="F38" s="15">
        <f>F39+F43+F46</f>
        <v>26963.499999999996</v>
      </c>
      <c r="G38" s="15">
        <f>G39+G43+G47</f>
        <v>27577.2</v>
      </c>
      <c r="H38" s="15">
        <f>H39+H43+H47</f>
        <v>28301.500000000004</v>
      </c>
    </row>
    <row r="39" spans="1:8" ht="25.5">
      <c r="A39" s="3">
        <f t="shared" si="1"/>
        <v>26</v>
      </c>
      <c r="B39" s="3" t="s">
        <v>7</v>
      </c>
      <c r="C39" s="3" t="s">
        <v>173</v>
      </c>
      <c r="D39" s="3">
        <v>120</v>
      </c>
      <c r="E39" s="6" t="s">
        <v>134</v>
      </c>
      <c r="F39" s="15">
        <f>SUM(F40:F42)</f>
        <v>21909.3</v>
      </c>
      <c r="G39" s="15">
        <f>SUM(G40:G42)</f>
        <v>22549.5</v>
      </c>
      <c r="H39" s="15">
        <f>SUM(H40:H42)</f>
        <v>23273.800000000003</v>
      </c>
    </row>
    <row r="40" spans="1:9" ht="12.75">
      <c r="A40" s="3">
        <f t="shared" si="1"/>
        <v>27</v>
      </c>
      <c r="B40" s="53"/>
      <c r="C40" s="53"/>
      <c r="D40" s="3">
        <v>121</v>
      </c>
      <c r="E40" s="6" t="s">
        <v>168</v>
      </c>
      <c r="F40" s="15">
        <v>16603.5</v>
      </c>
      <c r="G40" s="15">
        <v>17094.3</v>
      </c>
      <c r="H40" s="15">
        <v>17752.7</v>
      </c>
      <c r="I40" s="49"/>
    </row>
    <row r="41" spans="1:8" ht="25.5">
      <c r="A41" s="3">
        <f t="shared" si="1"/>
        <v>28</v>
      </c>
      <c r="B41" s="53"/>
      <c r="C41" s="53"/>
      <c r="D41" s="3">
        <v>122</v>
      </c>
      <c r="E41" s="6" t="s">
        <v>131</v>
      </c>
      <c r="F41" s="15">
        <v>339.8</v>
      </c>
      <c r="G41" s="15">
        <v>339.8</v>
      </c>
      <c r="H41" s="15">
        <v>206.9</v>
      </c>
    </row>
    <row r="42" spans="1:9" ht="38.25">
      <c r="A42" s="3">
        <f t="shared" si="1"/>
        <v>29</v>
      </c>
      <c r="B42" s="3"/>
      <c r="C42" s="3"/>
      <c r="D42" s="3">
        <v>129</v>
      </c>
      <c r="E42" s="6" t="s">
        <v>169</v>
      </c>
      <c r="F42" s="15">
        <v>4966</v>
      </c>
      <c r="G42" s="15">
        <v>5115.4</v>
      </c>
      <c r="H42" s="15">
        <v>5314.2</v>
      </c>
      <c r="I42" s="49"/>
    </row>
    <row r="43" spans="1:8" ht="25.5">
      <c r="A43" s="3">
        <f t="shared" si="1"/>
        <v>30</v>
      </c>
      <c r="B43" s="3"/>
      <c r="C43" s="3"/>
      <c r="D43" s="3">
        <v>240</v>
      </c>
      <c r="E43" s="6" t="s">
        <v>135</v>
      </c>
      <c r="F43" s="15">
        <f>SUM(F44:F45)</f>
        <v>4916.4</v>
      </c>
      <c r="G43" s="15">
        <f>SUM(G44:G45)</f>
        <v>4890.5</v>
      </c>
      <c r="H43" s="15">
        <f>SUM(H44:H45)</f>
        <v>4890.5</v>
      </c>
    </row>
    <row r="44" spans="1:8" ht="25.5">
      <c r="A44" s="3">
        <f t="shared" si="1"/>
        <v>31</v>
      </c>
      <c r="B44" s="3"/>
      <c r="C44" s="3"/>
      <c r="D44" s="3">
        <v>242</v>
      </c>
      <c r="E44" s="6" t="s">
        <v>6</v>
      </c>
      <c r="F44" s="15">
        <v>1175.8</v>
      </c>
      <c r="G44" s="15">
        <v>1174.6</v>
      </c>
      <c r="H44" s="15">
        <v>1174.6</v>
      </c>
    </row>
    <row r="45" spans="1:8" ht="12.75">
      <c r="A45" s="3">
        <f t="shared" si="1"/>
        <v>32</v>
      </c>
      <c r="B45" s="3"/>
      <c r="C45" s="3"/>
      <c r="D45" s="3">
        <v>244</v>
      </c>
      <c r="E45" s="6" t="s">
        <v>333</v>
      </c>
      <c r="F45" s="15">
        <v>3740.6</v>
      </c>
      <c r="G45" s="15">
        <v>3715.9</v>
      </c>
      <c r="H45" s="15">
        <v>3715.9</v>
      </c>
    </row>
    <row r="46" spans="1:8" ht="12.75">
      <c r="A46" s="3">
        <f t="shared" si="1"/>
        <v>33</v>
      </c>
      <c r="B46" s="3"/>
      <c r="C46" s="3"/>
      <c r="D46" s="3">
        <v>850</v>
      </c>
      <c r="E46" s="6" t="s">
        <v>407</v>
      </c>
      <c r="F46" s="15">
        <f>F47+F48</f>
        <v>137.79999999999998</v>
      </c>
      <c r="G46" s="15">
        <f>G47+G48</f>
        <v>137.2</v>
      </c>
      <c r="H46" s="15">
        <f>H47+H48</f>
        <v>137.2</v>
      </c>
    </row>
    <row r="47" spans="1:8" ht="12.75">
      <c r="A47" s="3">
        <f t="shared" si="1"/>
        <v>34</v>
      </c>
      <c r="B47" s="3"/>
      <c r="C47" s="3"/>
      <c r="D47" s="3">
        <v>851</v>
      </c>
      <c r="E47" s="6" t="s">
        <v>88</v>
      </c>
      <c r="F47" s="15">
        <v>137.2</v>
      </c>
      <c r="G47" s="15">
        <v>137.2</v>
      </c>
      <c r="H47" s="15">
        <v>137.2</v>
      </c>
    </row>
    <row r="48" spans="1:8" ht="12.75">
      <c r="A48" s="3">
        <f t="shared" si="1"/>
        <v>35</v>
      </c>
      <c r="B48" s="3"/>
      <c r="C48" s="3"/>
      <c r="D48" s="3">
        <v>853</v>
      </c>
      <c r="E48" s="6" t="s">
        <v>164</v>
      </c>
      <c r="F48" s="15">
        <v>0.6</v>
      </c>
      <c r="G48" s="15">
        <v>0</v>
      </c>
      <c r="H48" s="15">
        <v>0</v>
      </c>
    </row>
    <row r="49" spans="1:8" ht="38.25">
      <c r="A49" s="3">
        <f t="shared" si="1"/>
        <v>36</v>
      </c>
      <c r="B49" s="3" t="s">
        <v>7</v>
      </c>
      <c r="C49" s="3" t="s">
        <v>174</v>
      </c>
      <c r="D49" s="3"/>
      <c r="E49" s="6" t="s">
        <v>152</v>
      </c>
      <c r="F49" s="15">
        <f>F50</f>
        <v>718.0999999999999</v>
      </c>
      <c r="G49" s="15">
        <f>G50</f>
        <v>748.1</v>
      </c>
      <c r="H49" s="15">
        <f>H50</f>
        <v>777</v>
      </c>
    </row>
    <row r="50" spans="1:8" ht="25.5">
      <c r="A50" s="3">
        <f t="shared" si="1"/>
        <v>37</v>
      </c>
      <c r="B50" s="3" t="s">
        <v>7</v>
      </c>
      <c r="C50" s="3" t="s">
        <v>174</v>
      </c>
      <c r="D50" s="3">
        <v>120</v>
      </c>
      <c r="E50" s="6" t="s">
        <v>134</v>
      </c>
      <c r="F50" s="15">
        <f>SUM(F51:F52)</f>
        <v>718.0999999999999</v>
      </c>
      <c r="G50" s="15">
        <f>SUM(G51:G52)</f>
        <v>748.1</v>
      </c>
      <c r="H50" s="15">
        <f>SUM(H51:H52)</f>
        <v>777</v>
      </c>
    </row>
    <row r="51" spans="1:8" ht="12.75">
      <c r="A51" s="3">
        <f t="shared" si="1"/>
        <v>38</v>
      </c>
      <c r="B51" s="3"/>
      <c r="C51" s="3"/>
      <c r="D51" s="3">
        <v>121</v>
      </c>
      <c r="E51" s="6" t="s">
        <v>168</v>
      </c>
      <c r="F51" s="15">
        <v>552.4</v>
      </c>
      <c r="G51" s="15">
        <v>575.5</v>
      </c>
      <c r="H51" s="15">
        <v>597.7</v>
      </c>
    </row>
    <row r="52" spans="1:8" ht="38.25">
      <c r="A52" s="3">
        <f t="shared" si="1"/>
        <v>39</v>
      </c>
      <c r="B52" s="54"/>
      <c r="C52" s="54"/>
      <c r="D52" s="3">
        <v>129</v>
      </c>
      <c r="E52" s="6" t="s">
        <v>169</v>
      </c>
      <c r="F52" s="15">
        <v>165.7</v>
      </c>
      <c r="G52" s="15">
        <v>172.6</v>
      </c>
      <c r="H52" s="15">
        <v>179.3</v>
      </c>
    </row>
    <row r="53" spans="1:8" ht="12.75">
      <c r="A53" s="2">
        <f t="shared" si="1"/>
        <v>40</v>
      </c>
      <c r="B53" s="55" t="s">
        <v>389</v>
      </c>
      <c r="C53" s="55"/>
      <c r="D53" s="2"/>
      <c r="E53" s="36" t="s">
        <v>391</v>
      </c>
      <c r="F53" s="13">
        <f>F54</f>
        <v>2.5</v>
      </c>
      <c r="G53" s="13">
        <f aca="true" t="shared" si="3" ref="G53:H55">G54</f>
        <v>2.5</v>
      </c>
      <c r="H53" s="13">
        <f t="shared" si="3"/>
        <v>2.6</v>
      </c>
    </row>
    <row r="54" spans="1:8" ht="12.75">
      <c r="A54" s="2">
        <f t="shared" si="1"/>
        <v>41</v>
      </c>
      <c r="B54" s="55" t="s">
        <v>389</v>
      </c>
      <c r="C54" s="56" t="s">
        <v>165</v>
      </c>
      <c r="D54" s="3"/>
      <c r="E54" s="5" t="s">
        <v>83</v>
      </c>
      <c r="F54" s="13">
        <f>F55</f>
        <v>2.5</v>
      </c>
      <c r="G54" s="13">
        <f t="shared" si="3"/>
        <v>2.5</v>
      </c>
      <c r="H54" s="13">
        <f t="shared" si="3"/>
        <v>2.6</v>
      </c>
    </row>
    <row r="55" spans="1:8" ht="53.25" customHeight="1">
      <c r="A55" s="3">
        <f t="shared" si="1"/>
        <v>42</v>
      </c>
      <c r="B55" s="53" t="s">
        <v>389</v>
      </c>
      <c r="C55" s="53" t="s">
        <v>390</v>
      </c>
      <c r="D55" s="3"/>
      <c r="E55" s="6" t="s">
        <v>392</v>
      </c>
      <c r="F55" s="15">
        <f>F56</f>
        <v>2.5</v>
      </c>
      <c r="G55" s="15">
        <f t="shared" si="3"/>
        <v>2.5</v>
      </c>
      <c r="H55" s="15">
        <f t="shared" si="3"/>
        <v>2.6</v>
      </c>
    </row>
    <row r="56" spans="1:8" ht="12.75">
      <c r="A56" s="3">
        <f t="shared" si="1"/>
        <v>43</v>
      </c>
      <c r="B56" s="53" t="s">
        <v>389</v>
      </c>
      <c r="C56" s="53" t="s">
        <v>390</v>
      </c>
      <c r="D56" s="3">
        <v>530</v>
      </c>
      <c r="E56" s="6" t="s">
        <v>24</v>
      </c>
      <c r="F56" s="15">
        <v>2.5</v>
      </c>
      <c r="G56" s="15">
        <v>2.5</v>
      </c>
      <c r="H56" s="15">
        <v>2.6</v>
      </c>
    </row>
    <row r="57" spans="1:9" ht="25.5">
      <c r="A57" s="2">
        <f t="shared" si="1"/>
        <v>44</v>
      </c>
      <c r="B57" s="2" t="s">
        <v>9</v>
      </c>
      <c r="C57" s="2"/>
      <c r="D57" s="2"/>
      <c r="E57" s="5" t="s">
        <v>10</v>
      </c>
      <c r="F57" s="13">
        <f>F58+F74</f>
        <v>17737</v>
      </c>
      <c r="G57" s="13">
        <f>G58+G74</f>
        <v>18538.600000000002</v>
      </c>
      <c r="H57" s="13">
        <f>H58+H74</f>
        <v>19134.9</v>
      </c>
      <c r="I57" s="1"/>
    </row>
    <row r="58" spans="1:8" ht="25.5">
      <c r="A58" s="3">
        <f t="shared" si="1"/>
        <v>45</v>
      </c>
      <c r="B58" s="3" t="s">
        <v>9</v>
      </c>
      <c r="C58" s="3" t="s">
        <v>175</v>
      </c>
      <c r="D58" s="3"/>
      <c r="E58" s="6" t="s">
        <v>397</v>
      </c>
      <c r="F58" s="15">
        <f>F59</f>
        <v>13024.4</v>
      </c>
      <c r="G58" s="15">
        <f>G59</f>
        <v>13953.100000000002</v>
      </c>
      <c r="H58" s="15">
        <f>H59</f>
        <v>14446.300000000001</v>
      </c>
    </row>
    <row r="59" spans="1:8" ht="38.25">
      <c r="A59" s="2">
        <f t="shared" si="1"/>
        <v>46</v>
      </c>
      <c r="B59" s="2" t="s">
        <v>9</v>
      </c>
      <c r="C59" s="2" t="s">
        <v>176</v>
      </c>
      <c r="D59" s="2"/>
      <c r="E59" s="5" t="s">
        <v>126</v>
      </c>
      <c r="F59" s="13">
        <f>F60+F68+F70</f>
        <v>13024.4</v>
      </c>
      <c r="G59" s="13">
        <f>G60+G68+G70</f>
        <v>13953.100000000002</v>
      </c>
      <c r="H59" s="13">
        <f>H60+H68+H70</f>
        <v>14446.300000000001</v>
      </c>
    </row>
    <row r="60" spans="1:8" ht="25.5">
      <c r="A60" s="3">
        <f t="shared" si="1"/>
        <v>47</v>
      </c>
      <c r="B60" s="3" t="s">
        <v>9</v>
      </c>
      <c r="C60" s="3" t="s">
        <v>177</v>
      </c>
      <c r="D60" s="3"/>
      <c r="E60" s="6" t="s">
        <v>84</v>
      </c>
      <c r="F60" s="15">
        <f>F61+F65</f>
        <v>10676.199999999999</v>
      </c>
      <c r="G60" s="15">
        <f>G61+G65</f>
        <v>11521.7</v>
      </c>
      <c r="H60" s="15">
        <f>H61+H65</f>
        <v>11934.5</v>
      </c>
    </row>
    <row r="61" spans="1:8" ht="25.5">
      <c r="A61" s="3">
        <f t="shared" si="1"/>
        <v>48</v>
      </c>
      <c r="B61" s="3" t="s">
        <v>9</v>
      </c>
      <c r="C61" s="3" t="s">
        <v>177</v>
      </c>
      <c r="D61" s="3">
        <v>120</v>
      </c>
      <c r="E61" s="6" t="s">
        <v>134</v>
      </c>
      <c r="F61" s="15">
        <f>SUM(F62:F64)</f>
        <v>9424.4</v>
      </c>
      <c r="G61" s="15">
        <f>SUM(G62:G64)</f>
        <v>10739.6</v>
      </c>
      <c r="H61" s="15">
        <f>SUM(H62:H64)</f>
        <v>11152.4</v>
      </c>
    </row>
    <row r="62" spans="1:8" ht="12.75">
      <c r="A62" s="3">
        <f t="shared" si="1"/>
        <v>49</v>
      </c>
      <c r="B62" s="53"/>
      <c r="C62" s="53"/>
      <c r="D62" s="3">
        <v>121</v>
      </c>
      <c r="E62" s="6" t="s">
        <v>168</v>
      </c>
      <c r="F62" s="15">
        <v>7228.4</v>
      </c>
      <c r="G62" s="15">
        <v>8238.5</v>
      </c>
      <c r="H62" s="15">
        <v>8555.9</v>
      </c>
    </row>
    <row r="63" spans="1:8" ht="25.5">
      <c r="A63" s="3">
        <f t="shared" si="1"/>
        <v>50</v>
      </c>
      <c r="B63" s="3"/>
      <c r="C63" s="3"/>
      <c r="D63" s="3">
        <v>122</v>
      </c>
      <c r="E63" s="6" t="s">
        <v>131</v>
      </c>
      <c r="F63" s="15">
        <v>31.1</v>
      </c>
      <c r="G63" s="15">
        <v>31.1</v>
      </c>
      <c r="H63" s="15">
        <v>31.1</v>
      </c>
    </row>
    <row r="64" spans="1:8" ht="38.25">
      <c r="A64" s="3">
        <f t="shared" si="1"/>
        <v>51</v>
      </c>
      <c r="B64" s="3"/>
      <c r="C64" s="3"/>
      <c r="D64" s="3">
        <v>129</v>
      </c>
      <c r="E64" s="6" t="s">
        <v>169</v>
      </c>
      <c r="F64" s="15">
        <v>2164.9</v>
      </c>
      <c r="G64" s="15">
        <v>2470</v>
      </c>
      <c r="H64" s="15">
        <v>2565.4</v>
      </c>
    </row>
    <row r="65" spans="1:8" ht="25.5">
      <c r="A65" s="3">
        <f t="shared" si="1"/>
        <v>52</v>
      </c>
      <c r="B65" s="3"/>
      <c r="C65" s="3"/>
      <c r="D65" s="3">
        <v>240</v>
      </c>
      <c r="E65" s="6" t="s">
        <v>135</v>
      </c>
      <c r="F65" s="15">
        <f>SUM(F66:F67)</f>
        <v>1251.8</v>
      </c>
      <c r="G65" s="15">
        <f>SUM(G66:G67)</f>
        <v>782.1</v>
      </c>
      <c r="H65" s="15">
        <f>SUM(H66:H67)</f>
        <v>782.1</v>
      </c>
    </row>
    <row r="66" spans="1:8" ht="25.5">
      <c r="A66" s="3">
        <f t="shared" si="1"/>
        <v>53</v>
      </c>
      <c r="B66" s="3"/>
      <c r="C66" s="3"/>
      <c r="D66" s="3">
        <v>242</v>
      </c>
      <c r="E66" s="6" t="s">
        <v>11</v>
      </c>
      <c r="F66" s="15">
        <v>274.3</v>
      </c>
      <c r="G66" s="15">
        <v>274</v>
      </c>
      <c r="H66" s="15">
        <v>274</v>
      </c>
    </row>
    <row r="67" spans="1:8" ht="12.75">
      <c r="A67" s="3">
        <f t="shared" si="1"/>
        <v>54</v>
      </c>
      <c r="B67" s="3"/>
      <c r="C67" s="3"/>
      <c r="D67" s="3">
        <v>244</v>
      </c>
      <c r="E67" s="6" t="s">
        <v>333</v>
      </c>
      <c r="F67" s="15">
        <v>977.5</v>
      </c>
      <c r="G67" s="15">
        <v>508.1</v>
      </c>
      <c r="H67" s="15">
        <v>508.1</v>
      </c>
    </row>
    <row r="68" spans="1:8" ht="38.25">
      <c r="A68" s="3">
        <f t="shared" si="1"/>
        <v>55</v>
      </c>
      <c r="B68" s="3" t="s">
        <v>9</v>
      </c>
      <c r="C68" s="3" t="s">
        <v>178</v>
      </c>
      <c r="D68" s="3"/>
      <c r="E68" s="6" t="s">
        <v>96</v>
      </c>
      <c r="F68" s="15">
        <f>F69</f>
        <v>348.2</v>
      </c>
      <c r="G68" s="15">
        <f>G69</f>
        <v>348.2</v>
      </c>
      <c r="H68" s="15">
        <f>H69</f>
        <v>348.2</v>
      </c>
    </row>
    <row r="69" spans="1:8" ht="25.5">
      <c r="A69" s="3">
        <f t="shared" si="1"/>
        <v>56</v>
      </c>
      <c r="B69" s="3" t="s">
        <v>9</v>
      </c>
      <c r="C69" s="3" t="s">
        <v>178</v>
      </c>
      <c r="D69" s="3">
        <v>242</v>
      </c>
      <c r="E69" s="6" t="s">
        <v>11</v>
      </c>
      <c r="F69" s="15">
        <v>348.2</v>
      </c>
      <c r="G69" s="15">
        <v>348.2</v>
      </c>
      <c r="H69" s="15">
        <v>348.2</v>
      </c>
    </row>
    <row r="70" spans="1:8" ht="38.25">
      <c r="A70" s="3">
        <f t="shared" si="1"/>
        <v>57</v>
      </c>
      <c r="B70" s="3" t="s">
        <v>9</v>
      </c>
      <c r="C70" s="3" t="s">
        <v>179</v>
      </c>
      <c r="D70" s="3"/>
      <c r="E70" s="6" t="s">
        <v>328</v>
      </c>
      <c r="F70" s="15">
        <f>F71</f>
        <v>2000</v>
      </c>
      <c r="G70" s="15">
        <f>G71</f>
        <v>2083.2</v>
      </c>
      <c r="H70" s="15">
        <f>H71</f>
        <v>2163.6</v>
      </c>
    </row>
    <row r="71" spans="1:8" ht="25.5">
      <c r="A71" s="3">
        <f t="shared" si="1"/>
        <v>58</v>
      </c>
      <c r="B71" s="3" t="s">
        <v>9</v>
      </c>
      <c r="C71" s="3" t="s">
        <v>179</v>
      </c>
      <c r="D71" s="3">
        <v>120</v>
      </c>
      <c r="E71" s="6" t="s">
        <v>134</v>
      </c>
      <c r="F71" s="15">
        <f>SUM(F72:F73)</f>
        <v>2000</v>
      </c>
      <c r="G71" s="15">
        <f>SUM(G72:G73)</f>
        <v>2083.2</v>
      </c>
      <c r="H71" s="15">
        <f>SUM(H72:H73)</f>
        <v>2163.6</v>
      </c>
    </row>
    <row r="72" spans="1:8" ht="12.75">
      <c r="A72" s="3">
        <f t="shared" si="1"/>
        <v>59</v>
      </c>
      <c r="B72" s="3"/>
      <c r="C72" s="3"/>
      <c r="D72" s="3">
        <v>121</v>
      </c>
      <c r="E72" s="6" t="s">
        <v>168</v>
      </c>
      <c r="F72" s="15">
        <v>1538.8</v>
      </c>
      <c r="G72" s="15">
        <v>1602.8</v>
      </c>
      <c r="H72" s="15">
        <v>1664.4</v>
      </c>
    </row>
    <row r="73" spans="1:8" ht="38.25">
      <c r="A73" s="3">
        <f t="shared" si="1"/>
        <v>60</v>
      </c>
      <c r="B73" s="3"/>
      <c r="C73" s="3"/>
      <c r="D73" s="3">
        <v>129</v>
      </c>
      <c r="E73" s="6" t="s">
        <v>169</v>
      </c>
      <c r="F73" s="15">
        <v>461.2</v>
      </c>
      <c r="G73" s="15">
        <v>480.4</v>
      </c>
      <c r="H73" s="15">
        <v>499.2</v>
      </c>
    </row>
    <row r="74" spans="1:8" ht="12.75">
      <c r="A74" s="2">
        <f t="shared" si="1"/>
        <v>61</v>
      </c>
      <c r="B74" s="2" t="s">
        <v>9</v>
      </c>
      <c r="C74" s="2" t="s">
        <v>165</v>
      </c>
      <c r="D74" s="2"/>
      <c r="E74" s="5" t="s">
        <v>83</v>
      </c>
      <c r="F74" s="13">
        <f>F75+F83+F87+F91</f>
        <v>4712.6</v>
      </c>
      <c r="G74" s="13">
        <f>G75+G83+G87+G91</f>
        <v>4585.5</v>
      </c>
      <c r="H74" s="13">
        <f>H75+H83+H87+H91</f>
        <v>4688.6</v>
      </c>
    </row>
    <row r="75" spans="1:8" ht="25.5">
      <c r="A75" s="3">
        <f t="shared" si="1"/>
        <v>62</v>
      </c>
      <c r="B75" s="3" t="s">
        <v>9</v>
      </c>
      <c r="C75" s="3" t="s">
        <v>170</v>
      </c>
      <c r="D75" s="3"/>
      <c r="E75" s="6" t="s">
        <v>84</v>
      </c>
      <c r="F75" s="15">
        <f>F76+F80</f>
        <v>1510.5</v>
      </c>
      <c r="G75" s="15">
        <f>G76+G80</f>
        <v>1186.6</v>
      </c>
      <c r="H75" s="15">
        <f>H76+H80</f>
        <v>1158.6999999999998</v>
      </c>
    </row>
    <row r="76" spans="1:8" ht="25.5">
      <c r="A76" s="3">
        <f t="shared" si="1"/>
        <v>63</v>
      </c>
      <c r="B76" s="3" t="s">
        <v>9</v>
      </c>
      <c r="C76" s="3" t="s">
        <v>170</v>
      </c>
      <c r="D76" s="3">
        <v>120</v>
      </c>
      <c r="E76" s="6" t="s">
        <v>134</v>
      </c>
      <c r="F76" s="15">
        <f>SUM(F77:F79)</f>
        <v>1035.5</v>
      </c>
      <c r="G76" s="15">
        <f>SUM(G77:G79)</f>
        <v>1113.1</v>
      </c>
      <c r="H76" s="15">
        <f>SUM(H77:H79)</f>
        <v>1156.1</v>
      </c>
    </row>
    <row r="77" spans="1:8" ht="12.75">
      <c r="A77" s="3">
        <f t="shared" si="1"/>
        <v>64</v>
      </c>
      <c r="B77" s="3"/>
      <c r="C77" s="3"/>
      <c r="D77" s="3">
        <v>121</v>
      </c>
      <c r="E77" s="6" t="s">
        <v>168</v>
      </c>
      <c r="F77" s="15">
        <v>769</v>
      </c>
      <c r="G77" s="15">
        <v>856.8</v>
      </c>
      <c r="H77" s="15">
        <v>889.8</v>
      </c>
    </row>
    <row r="78" spans="1:8" ht="25.5">
      <c r="A78" s="3">
        <f t="shared" si="1"/>
        <v>65</v>
      </c>
      <c r="B78" s="3"/>
      <c r="C78" s="3"/>
      <c r="D78" s="3">
        <v>122</v>
      </c>
      <c r="E78" s="6" t="s">
        <v>131</v>
      </c>
      <c r="F78" s="15">
        <v>36.7</v>
      </c>
      <c r="G78" s="15">
        <v>0</v>
      </c>
      <c r="H78" s="15">
        <v>0</v>
      </c>
    </row>
    <row r="79" spans="1:8" ht="38.25">
      <c r="A79" s="3">
        <f t="shared" si="1"/>
        <v>66</v>
      </c>
      <c r="B79" s="3"/>
      <c r="C79" s="3"/>
      <c r="D79" s="3">
        <v>129</v>
      </c>
      <c r="E79" s="6" t="s">
        <v>169</v>
      </c>
      <c r="F79" s="15">
        <v>229.8</v>
      </c>
      <c r="G79" s="15">
        <v>256.3</v>
      </c>
      <c r="H79" s="15">
        <v>266.3</v>
      </c>
    </row>
    <row r="80" spans="1:8" ht="25.5">
      <c r="A80" s="3">
        <f t="shared" si="1"/>
        <v>67</v>
      </c>
      <c r="B80" s="3"/>
      <c r="C80" s="3"/>
      <c r="D80" s="3">
        <v>240</v>
      </c>
      <c r="E80" s="6" t="s">
        <v>135</v>
      </c>
      <c r="F80" s="15">
        <f>SUM(F81:F82)</f>
        <v>475</v>
      </c>
      <c r="G80" s="15">
        <f>SUM(G81:G82)</f>
        <v>73.5</v>
      </c>
      <c r="H80" s="15">
        <f>SUM(H81:H82)</f>
        <v>2.6</v>
      </c>
    </row>
    <row r="81" spans="1:8" ht="25.5">
      <c r="A81" s="3">
        <f t="shared" si="1"/>
        <v>68</v>
      </c>
      <c r="B81" s="3"/>
      <c r="C81" s="3"/>
      <c r="D81" s="3">
        <v>242</v>
      </c>
      <c r="E81" s="6" t="s">
        <v>12</v>
      </c>
      <c r="F81" s="15">
        <v>449.9</v>
      </c>
      <c r="G81" s="15">
        <v>73.5</v>
      </c>
      <c r="H81" s="15">
        <v>2.6</v>
      </c>
    </row>
    <row r="82" spans="1:8" ht="12.75">
      <c r="A82" s="3">
        <f aca="true" t="shared" si="4" ref="A82:A145">A81+1</f>
        <v>69</v>
      </c>
      <c r="B82" s="3"/>
      <c r="C82" s="3"/>
      <c r="D82" s="3">
        <v>244</v>
      </c>
      <c r="E82" s="6" t="s">
        <v>333</v>
      </c>
      <c r="F82" s="15">
        <v>25.1</v>
      </c>
      <c r="G82" s="15">
        <v>0</v>
      </c>
      <c r="H82" s="15">
        <v>0</v>
      </c>
    </row>
    <row r="83" spans="1:8" ht="25.5">
      <c r="A83" s="3">
        <f t="shared" si="4"/>
        <v>70</v>
      </c>
      <c r="B83" s="3" t="s">
        <v>9</v>
      </c>
      <c r="C83" s="3" t="s">
        <v>180</v>
      </c>
      <c r="D83" s="3"/>
      <c r="E83" s="6" t="s">
        <v>322</v>
      </c>
      <c r="F83" s="15">
        <f>F84</f>
        <v>922.2</v>
      </c>
      <c r="G83" s="15">
        <f>G84</f>
        <v>1056.9</v>
      </c>
      <c r="H83" s="15">
        <f>H84</f>
        <v>1097.6</v>
      </c>
    </row>
    <row r="84" spans="1:8" ht="25.5">
      <c r="A84" s="3">
        <f t="shared" si="4"/>
        <v>71</v>
      </c>
      <c r="B84" s="3" t="s">
        <v>9</v>
      </c>
      <c r="C84" s="3" t="s">
        <v>180</v>
      </c>
      <c r="D84" s="3">
        <v>120</v>
      </c>
      <c r="E84" s="6" t="s">
        <v>134</v>
      </c>
      <c r="F84" s="15">
        <f>SUM(F85:F86)</f>
        <v>922.2</v>
      </c>
      <c r="G84" s="15">
        <f>SUM(G85:G86)</f>
        <v>1056.9</v>
      </c>
      <c r="H84" s="15">
        <f>SUM(H85:H86)</f>
        <v>1097.6</v>
      </c>
    </row>
    <row r="85" spans="1:8" ht="12.75">
      <c r="A85" s="3">
        <f t="shared" si="4"/>
        <v>72</v>
      </c>
      <c r="B85" s="3"/>
      <c r="C85" s="3"/>
      <c r="D85" s="3">
        <v>121</v>
      </c>
      <c r="E85" s="6" t="s">
        <v>168</v>
      </c>
      <c r="F85" s="15">
        <v>709.2</v>
      </c>
      <c r="G85" s="15">
        <v>812.7</v>
      </c>
      <c r="H85" s="15">
        <v>843.9</v>
      </c>
    </row>
    <row r="86" spans="1:8" ht="38.25">
      <c r="A86" s="3">
        <f t="shared" si="4"/>
        <v>73</v>
      </c>
      <c r="B86" s="3"/>
      <c r="C86" s="3"/>
      <c r="D86" s="3">
        <v>129</v>
      </c>
      <c r="E86" s="6" t="s">
        <v>169</v>
      </c>
      <c r="F86" s="15">
        <v>213</v>
      </c>
      <c r="G86" s="15">
        <v>244.2</v>
      </c>
      <c r="H86" s="15">
        <v>253.7</v>
      </c>
    </row>
    <row r="87" spans="1:8" ht="38.25">
      <c r="A87" s="3">
        <f t="shared" si="4"/>
        <v>74</v>
      </c>
      <c r="B87" s="3" t="s">
        <v>9</v>
      </c>
      <c r="C87" s="3" t="s">
        <v>181</v>
      </c>
      <c r="D87" s="3"/>
      <c r="E87" s="6" t="s">
        <v>404</v>
      </c>
      <c r="F87" s="15">
        <f>F88</f>
        <v>1529.9</v>
      </c>
      <c r="G87" s="15">
        <f>G88</f>
        <v>1593.8</v>
      </c>
      <c r="H87" s="15">
        <f>H88</f>
        <v>1655.3000000000002</v>
      </c>
    </row>
    <row r="88" spans="1:8" ht="25.5">
      <c r="A88" s="3">
        <f t="shared" si="4"/>
        <v>75</v>
      </c>
      <c r="B88" s="3" t="s">
        <v>9</v>
      </c>
      <c r="C88" s="3" t="s">
        <v>181</v>
      </c>
      <c r="D88" s="3">
        <v>120</v>
      </c>
      <c r="E88" s="6" t="s">
        <v>134</v>
      </c>
      <c r="F88" s="15">
        <f>SUM(F89:F90)</f>
        <v>1529.9</v>
      </c>
      <c r="G88" s="15">
        <f>SUM(G89:G90)</f>
        <v>1593.8</v>
      </c>
      <c r="H88" s="15">
        <f>SUM(H89:H90)</f>
        <v>1655.3000000000002</v>
      </c>
    </row>
    <row r="89" spans="1:8" ht="12.75">
      <c r="A89" s="3">
        <f t="shared" si="4"/>
        <v>76</v>
      </c>
      <c r="B89" s="3"/>
      <c r="C89" s="3"/>
      <c r="D89" s="3">
        <v>121</v>
      </c>
      <c r="E89" s="6" t="s">
        <v>168</v>
      </c>
      <c r="F89" s="15">
        <v>1176.9</v>
      </c>
      <c r="G89" s="15">
        <v>1226</v>
      </c>
      <c r="H89" s="15">
        <v>1273.2</v>
      </c>
    </row>
    <row r="90" spans="1:8" ht="38.25">
      <c r="A90" s="3">
        <f t="shared" si="4"/>
        <v>77</v>
      </c>
      <c r="B90" s="3"/>
      <c r="C90" s="3"/>
      <c r="D90" s="3">
        <v>129</v>
      </c>
      <c r="E90" s="6" t="s">
        <v>169</v>
      </c>
      <c r="F90" s="15">
        <v>353</v>
      </c>
      <c r="G90" s="15">
        <v>367.8</v>
      </c>
      <c r="H90" s="15">
        <v>382.1</v>
      </c>
    </row>
    <row r="91" spans="1:8" ht="38.25">
      <c r="A91" s="3">
        <f t="shared" si="4"/>
        <v>78</v>
      </c>
      <c r="B91" s="3" t="s">
        <v>9</v>
      </c>
      <c r="C91" s="3" t="s">
        <v>355</v>
      </c>
      <c r="D91" s="3"/>
      <c r="E91" s="6" t="s">
        <v>356</v>
      </c>
      <c r="F91" s="15">
        <f>F92+F95</f>
        <v>750.0000000000001</v>
      </c>
      <c r="G91" s="15">
        <f>G92+G95</f>
        <v>748.2</v>
      </c>
      <c r="H91" s="15">
        <f>H92+H95</f>
        <v>777</v>
      </c>
    </row>
    <row r="92" spans="1:8" ht="25.5">
      <c r="A92" s="3">
        <f t="shared" si="4"/>
        <v>79</v>
      </c>
      <c r="B92" s="3" t="s">
        <v>9</v>
      </c>
      <c r="C92" s="3" t="s">
        <v>355</v>
      </c>
      <c r="D92" s="3">
        <v>120</v>
      </c>
      <c r="E92" s="6" t="s">
        <v>134</v>
      </c>
      <c r="F92" s="15">
        <f>F93+F94</f>
        <v>717.9000000000001</v>
      </c>
      <c r="G92" s="15">
        <f>G93+G94</f>
        <v>748.2</v>
      </c>
      <c r="H92" s="15">
        <f>H93+H94</f>
        <v>777</v>
      </c>
    </row>
    <row r="93" spans="1:8" ht="12.75">
      <c r="A93" s="3">
        <f t="shared" si="4"/>
        <v>80</v>
      </c>
      <c r="B93" s="3"/>
      <c r="C93" s="3"/>
      <c r="D93" s="3">
        <v>121</v>
      </c>
      <c r="E93" s="6" t="s">
        <v>168</v>
      </c>
      <c r="F93" s="15">
        <v>552.6</v>
      </c>
      <c r="G93" s="15">
        <v>575.7</v>
      </c>
      <c r="H93" s="15">
        <v>597.6</v>
      </c>
    </row>
    <row r="94" spans="1:8" ht="38.25">
      <c r="A94" s="3">
        <f t="shared" si="4"/>
        <v>81</v>
      </c>
      <c r="B94" s="3"/>
      <c r="C94" s="3"/>
      <c r="D94" s="3">
        <v>129</v>
      </c>
      <c r="E94" s="6" t="s">
        <v>169</v>
      </c>
      <c r="F94" s="15">
        <v>165.3</v>
      </c>
      <c r="G94" s="15">
        <v>172.5</v>
      </c>
      <c r="H94" s="15">
        <v>179.4</v>
      </c>
    </row>
    <row r="95" spans="1:8" ht="12.75">
      <c r="A95" s="3">
        <f t="shared" si="4"/>
        <v>82</v>
      </c>
      <c r="B95" s="3"/>
      <c r="C95" s="3"/>
      <c r="D95" s="3">
        <v>244</v>
      </c>
      <c r="E95" s="6" t="s">
        <v>333</v>
      </c>
      <c r="F95" s="15">
        <v>32.1</v>
      </c>
      <c r="G95" s="15">
        <v>0</v>
      </c>
      <c r="H95" s="15">
        <v>0</v>
      </c>
    </row>
    <row r="96" spans="1:8" ht="12.75">
      <c r="A96" s="2">
        <f t="shared" si="4"/>
        <v>83</v>
      </c>
      <c r="B96" s="2" t="s">
        <v>13</v>
      </c>
      <c r="C96" s="3"/>
      <c r="D96" s="3"/>
      <c r="E96" s="5" t="s">
        <v>14</v>
      </c>
      <c r="F96" s="13">
        <f>F97</f>
        <v>350</v>
      </c>
      <c r="G96" s="13">
        <f aca="true" t="shared" si="5" ref="G96:H98">G97</f>
        <v>350</v>
      </c>
      <c r="H96" s="13">
        <f t="shared" si="5"/>
        <v>350</v>
      </c>
    </row>
    <row r="97" spans="1:8" ht="12.75">
      <c r="A97" s="2">
        <f t="shared" si="4"/>
        <v>84</v>
      </c>
      <c r="B97" s="2" t="s">
        <v>13</v>
      </c>
      <c r="C97" s="2" t="s">
        <v>165</v>
      </c>
      <c r="D97" s="2"/>
      <c r="E97" s="5" t="s">
        <v>83</v>
      </c>
      <c r="F97" s="13">
        <f>F98</f>
        <v>350</v>
      </c>
      <c r="G97" s="13">
        <f t="shared" si="5"/>
        <v>350</v>
      </c>
      <c r="H97" s="13">
        <f t="shared" si="5"/>
        <v>350</v>
      </c>
    </row>
    <row r="98" spans="1:8" ht="15" customHeight="1">
      <c r="A98" s="3">
        <f t="shared" si="4"/>
        <v>85</v>
      </c>
      <c r="B98" s="3" t="s">
        <v>13</v>
      </c>
      <c r="C98" s="3" t="s">
        <v>220</v>
      </c>
      <c r="D98" s="3"/>
      <c r="E98" s="6" t="s">
        <v>15</v>
      </c>
      <c r="F98" s="15">
        <f>F99</f>
        <v>350</v>
      </c>
      <c r="G98" s="15">
        <f t="shared" si="5"/>
        <v>350</v>
      </c>
      <c r="H98" s="15">
        <f t="shared" si="5"/>
        <v>350</v>
      </c>
    </row>
    <row r="99" spans="1:8" ht="12.75">
      <c r="A99" s="3">
        <f t="shared" si="4"/>
        <v>86</v>
      </c>
      <c r="B99" s="3" t="s">
        <v>13</v>
      </c>
      <c r="C99" s="3" t="s">
        <v>220</v>
      </c>
      <c r="D99" s="3">
        <v>870</v>
      </c>
      <c r="E99" s="6" t="s">
        <v>16</v>
      </c>
      <c r="F99" s="15">
        <v>350</v>
      </c>
      <c r="G99" s="15">
        <v>350</v>
      </c>
      <c r="H99" s="15">
        <v>350</v>
      </c>
    </row>
    <row r="100" spans="1:8" ht="12.75">
      <c r="A100" s="2">
        <f t="shared" si="4"/>
        <v>87</v>
      </c>
      <c r="B100" s="2" t="s">
        <v>17</v>
      </c>
      <c r="C100" s="2"/>
      <c r="D100" s="2"/>
      <c r="E100" s="5" t="s">
        <v>128</v>
      </c>
      <c r="F100" s="13">
        <f>F101+F125+F129</f>
        <v>7325.6</v>
      </c>
      <c r="G100" s="13">
        <f>G101+G125+G129</f>
        <v>7133.3</v>
      </c>
      <c r="H100" s="13">
        <f>H101+H125+H129</f>
        <v>7206.1</v>
      </c>
    </row>
    <row r="101" spans="1:8" ht="25.5">
      <c r="A101" s="3">
        <f t="shared" si="4"/>
        <v>88</v>
      </c>
      <c r="B101" s="3" t="s">
        <v>17</v>
      </c>
      <c r="C101" s="3" t="s">
        <v>171</v>
      </c>
      <c r="D101" s="3"/>
      <c r="E101" s="6" t="s">
        <v>395</v>
      </c>
      <c r="F101" s="15">
        <f>F102+F105+F108+F113</f>
        <v>6516.1</v>
      </c>
      <c r="G101" s="15">
        <f>G102+G105+G108+G113</f>
        <v>6353.8</v>
      </c>
      <c r="H101" s="15">
        <f>H102+H105+H108+H113</f>
        <v>6426.6</v>
      </c>
    </row>
    <row r="102" spans="1:8" ht="25.5">
      <c r="A102" s="2">
        <f t="shared" si="4"/>
        <v>89</v>
      </c>
      <c r="B102" s="2" t="s">
        <v>17</v>
      </c>
      <c r="C102" s="2" t="s">
        <v>221</v>
      </c>
      <c r="D102" s="2"/>
      <c r="E102" s="5" t="s">
        <v>104</v>
      </c>
      <c r="F102" s="16">
        <f aca="true" t="shared" si="6" ref="F102:H103">F103</f>
        <v>4500.7</v>
      </c>
      <c r="G102" s="16">
        <f t="shared" si="6"/>
        <v>4543.5</v>
      </c>
      <c r="H102" s="16">
        <f t="shared" si="6"/>
        <v>4589</v>
      </c>
    </row>
    <row r="103" spans="1:8" ht="12.75">
      <c r="A103" s="3">
        <f t="shared" si="4"/>
        <v>90</v>
      </c>
      <c r="B103" s="3" t="s">
        <v>17</v>
      </c>
      <c r="C103" s="3" t="s">
        <v>222</v>
      </c>
      <c r="D103" s="3"/>
      <c r="E103" s="6" t="s">
        <v>357</v>
      </c>
      <c r="F103" s="15">
        <f t="shared" si="6"/>
        <v>4500.7</v>
      </c>
      <c r="G103" s="15">
        <f t="shared" si="6"/>
        <v>4543.5</v>
      </c>
      <c r="H103" s="15">
        <f t="shared" si="6"/>
        <v>4589</v>
      </c>
    </row>
    <row r="104" spans="1:8" ht="25.5">
      <c r="A104" s="3">
        <f t="shared" si="4"/>
        <v>91</v>
      </c>
      <c r="B104" s="3" t="s">
        <v>17</v>
      </c>
      <c r="C104" s="3" t="s">
        <v>222</v>
      </c>
      <c r="D104" s="3">
        <v>321</v>
      </c>
      <c r="E104" s="6" t="s">
        <v>143</v>
      </c>
      <c r="F104" s="15">
        <v>4500.7</v>
      </c>
      <c r="G104" s="15">
        <v>4543.5</v>
      </c>
      <c r="H104" s="15">
        <v>4589</v>
      </c>
    </row>
    <row r="105" spans="1:8" ht="38.25">
      <c r="A105" s="2">
        <f t="shared" si="4"/>
        <v>92</v>
      </c>
      <c r="B105" s="2" t="s">
        <v>17</v>
      </c>
      <c r="C105" s="2" t="s">
        <v>207</v>
      </c>
      <c r="D105" s="2"/>
      <c r="E105" s="5" t="s">
        <v>97</v>
      </c>
      <c r="F105" s="13">
        <f aca="true" t="shared" si="7" ref="F105:H106">F106</f>
        <v>1407.3</v>
      </c>
      <c r="G105" s="13">
        <f t="shared" si="7"/>
        <v>1195.2</v>
      </c>
      <c r="H105" s="13">
        <f t="shared" si="7"/>
        <v>1214.5</v>
      </c>
    </row>
    <row r="106" spans="1:8" ht="39.75" customHeight="1">
      <c r="A106" s="3">
        <f t="shared" si="4"/>
        <v>93</v>
      </c>
      <c r="B106" s="3" t="s">
        <v>17</v>
      </c>
      <c r="C106" s="3" t="s">
        <v>223</v>
      </c>
      <c r="D106" s="3"/>
      <c r="E106" s="6" t="s">
        <v>399</v>
      </c>
      <c r="F106" s="15">
        <f>F107</f>
        <v>1407.3</v>
      </c>
      <c r="G106" s="15">
        <f t="shared" si="7"/>
        <v>1195.2</v>
      </c>
      <c r="H106" s="15">
        <f t="shared" si="7"/>
        <v>1214.5</v>
      </c>
    </row>
    <row r="107" spans="1:8" ht="12.75">
      <c r="A107" s="3">
        <f t="shared" si="4"/>
        <v>94</v>
      </c>
      <c r="B107" s="3" t="s">
        <v>17</v>
      </c>
      <c r="C107" s="3" t="s">
        <v>223</v>
      </c>
      <c r="D107" s="3">
        <v>244</v>
      </c>
      <c r="E107" s="6" t="s">
        <v>333</v>
      </c>
      <c r="F107" s="15">
        <v>1407.3</v>
      </c>
      <c r="G107" s="15">
        <v>1195.2</v>
      </c>
      <c r="H107" s="15">
        <v>1214.5</v>
      </c>
    </row>
    <row r="108" spans="1:8" ht="25.5">
      <c r="A108" s="2">
        <f t="shared" si="4"/>
        <v>95</v>
      </c>
      <c r="B108" s="2" t="s">
        <v>17</v>
      </c>
      <c r="C108" s="2" t="s">
        <v>224</v>
      </c>
      <c r="D108" s="2"/>
      <c r="E108" s="5" t="s">
        <v>98</v>
      </c>
      <c r="F108" s="13">
        <f aca="true" t="shared" si="8" ref="F108:H109">F109</f>
        <v>192</v>
      </c>
      <c r="G108" s="13">
        <f t="shared" si="8"/>
        <v>199</v>
      </c>
      <c r="H108" s="13">
        <f t="shared" si="8"/>
        <v>207</v>
      </c>
    </row>
    <row r="109" spans="1:8" ht="51">
      <c r="A109" s="3">
        <f t="shared" si="4"/>
        <v>96</v>
      </c>
      <c r="B109" s="3" t="s">
        <v>17</v>
      </c>
      <c r="C109" s="3" t="s">
        <v>225</v>
      </c>
      <c r="D109" s="3"/>
      <c r="E109" s="6" t="s">
        <v>405</v>
      </c>
      <c r="F109" s="15">
        <f t="shared" si="8"/>
        <v>192</v>
      </c>
      <c r="G109" s="15">
        <f t="shared" si="8"/>
        <v>199</v>
      </c>
      <c r="H109" s="15">
        <f t="shared" si="8"/>
        <v>207</v>
      </c>
    </row>
    <row r="110" spans="1:8" ht="25.5">
      <c r="A110" s="3">
        <f t="shared" si="4"/>
        <v>97</v>
      </c>
      <c r="B110" s="3" t="s">
        <v>17</v>
      </c>
      <c r="C110" s="3" t="s">
        <v>225</v>
      </c>
      <c r="D110" s="3">
        <v>240</v>
      </c>
      <c r="E110" s="6" t="s">
        <v>135</v>
      </c>
      <c r="F110" s="15">
        <f>F111+F112</f>
        <v>192</v>
      </c>
      <c r="G110" s="15">
        <f>G111+G112</f>
        <v>199</v>
      </c>
      <c r="H110" s="15">
        <f>H111+H112</f>
        <v>207</v>
      </c>
    </row>
    <row r="111" spans="1:8" ht="25.5">
      <c r="A111" s="3">
        <f t="shared" si="4"/>
        <v>98</v>
      </c>
      <c r="B111" s="3"/>
      <c r="C111" s="3"/>
      <c r="D111" s="3">
        <v>242</v>
      </c>
      <c r="E111" s="6" t="s">
        <v>6</v>
      </c>
      <c r="F111" s="15">
        <v>127.2</v>
      </c>
      <c r="G111" s="15">
        <v>163</v>
      </c>
      <c r="H111" s="15">
        <v>171</v>
      </c>
    </row>
    <row r="112" spans="1:8" ht="12.75">
      <c r="A112" s="3">
        <f t="shared" si="4"/>
        <v>99</v>
      </c>
      <c r="B112" s="3"/>
      <c r="C112" s="3"/>
      <c r="D112" s="3">
        <v>244</v>
      </c>
      <c r="E112" s="6" t="s">
        <v>333</v>
      </c>
      <c r="F112" s="15">
        <v>64.8</v>
      </c>
      <c r="G112" s="15">
        <v>36</v>
      </c>
      <c r="H112" s="15">
        <v>36</v>
      </c>
    </row>
    <row r="113" spans="1:8" ht="38.25">
      <c r="A113" s="2">
        <f t="shared" si="4"/>
        <v>100</v>
      </c>
      <c r="B113" s="2" t="s">
        <v>17</v>
      </c>
      <c r="C113" s="2" t="s">
        <v>172</v>
      </c>
      <c r="D113" s="2"/>
      <c r="E113" s="5" t="s">
        <v>95</v>
      </c>
      <c r="F113" s="13">
        <f>F114+F116+F119+F123</f>
        <v>416.1</v>
      </c>
      <c r="G113" s="13">
        <f>G114+G116+G119+G123</f>
        <v>416.1</v>
      </c>
      <c r="H113" s="13">
        <f>H114+H116+H119+H123</f>
        <v>416.1</v>
      </c>
    </row>
    <row r="114" spans="1:8" ht="25.5">
      <c r="A114" s="3">
        <f t="shared" si="4"/>
        <v>101</v>
      </c>
      <c r="B114" s="3" t="s">
        <v>17</v>
      </c>
      <c r="C114" s="3" t="s">
        <v>226</v>
      </c>
      <c r="D114" s="3"/>
      <c r="E114" s="6" t="s">
        <v>151</v>
      </c>
      <c r="F114" s="15">
        <f>F115</f>
        <v>115.1</v>
      </c>
      <c r="G114" s="15">
        <f>G115</f>
        <v>115.1</v>
      </c>
      <c r="H114" s="15">
        <f>H115</f>
        <v>115.1</v>
      </c>
    </row>
    <row r="115" spans="1:8" ht="12.75">
      <c r="A115" s="3">
        <f t="shared" si="4"/>
        <v>102</v>
      </c>
      <c r="B115" s="3" t="s">
        <v>17</v>
      </c>
      <c r="C115" s="3" t="s">
        <v>226</v>
      </c>
      <c r="D115" s="3">
        <v>244</v>
      </c>
      <c r="E115" s="6" t="s">
        <v>333</v>
      </c>
      <c r="F115" s="15">
        <v>115.1</v>
      </c>
      <c r="G115" s="15">
        <v>115.1</v>
      </c>
      <c r="H115" s="15">
        <v>115.1</v>
      </c>
    </row>
    <row r="116" spans="1:8" ht="51">
      <c r="A116" s="3">
        <f t="shared" si="4"/>
        <v>103</v>
      </c>
      <c r="B116" s="3" t="s">
        <v>17</v>
      </c>
      <c r="C116" s="3" t="s">
        <v>227</v>
      </c>
      <c r="D116" s="3"/>
      <c r="E116" s="6" t="s">
        <v>326</v>
      </c>
      <c r="F116" s="15">
        <f>SUM(F117:F118)</f>
        <v>0.4</v>
      </c>
      <c r="G116" s="15">
        <f>SUM(G117:G118)</f>
        <v>0.4</v>
      </c>
      <c r="H116" s="15">
        <f>SUM(H117:H118)</f>
        <v>0.4</v>
      </c>
    </row>
    <row r="117" spans="1:8" ht="12.75">
      <c r="A117" s="3">
        <f t="shared" si="4"/>
        <v>104</v>
      </c>
      <c r="B117" s="3" t="s">
        <v>17</v>
      </c>
      <c r="C117" s="3" t="s">
        <v>227</v>
      </c>
      <c r="D117" s="3">
        <v>244</v>
      </c>
      <c r="E117" s="6" t="s">
        <v>333</v>
      </c>
      <c r="F117" s="15">
        <v>0.1</v>
      </c>
      <c r="G117" s="15">
        <v>0.1</v>
      </c>
      <c r="H117" s="15">
        <v>0.1</v>
      </c>
    </row>
    <row r="118" spans="1:8" ht="12.75">
      <c r="A118" s="3">
        <f t="shared" si="4"/>
        <v>105</v>
      </c>
      <c r="B118" s="3"/>
      <c r="C118" s="3"/>
      <c r="D118" s="3">
        <v>540</v>
      </c>
      <c r="E118" s="6" t="s">
        <v>18</v>
      </c>
      <c r="F118" s="15">
        <v>0.3</v>
      </c>
      <c r="G118" s="15">
        <v>0.3</v>
      </c>
      <c r="H118" s="15">
        <v>0.3</v>
      </c>
    </row>
    <row r="119" spans="1:8" ht="25.5">
      <c r="A119" s="3">
        <f t="shared" si="4"/>
        <v>106</v>
      </c>
      <c r="B119" s="3" t="s">
        <v>17</v>
      </c>
      <c r="C119" s="3" t="s">
        <v>228</v>
      </c>
      <c r="D119" s="3"/>
      <c r="E119" s="6" t="s">
        <v>327</v>
      </c>
      <c r="F119" s="15">
        <f>F120</f>
        <v>106.4</v>
      </c>
      <c r="G119" s="15">
        <f>G120</f>
        <v>106.4</v>
      </c>
      <c r="H119" s="15">
        <f>H120</f>
        <v>106.4</v>
      </c>
    </row>
    <row r="120" spans="1:8" ht="25.5">
      <c r="A120" s="3">
        <f t="shared" si="4"/>
        <v>107</v>
      </c>
      <c r="B120" s="3" t="s">
        <v>17</v>
      </c>
      <c r="C120" s="3" t="s">
        <v>228</v>
      </c>
      <c r="D120" s="3">
        <v>120</v>
      </c>
      <c r="E120" s="6" t="s">
        <v>134</v>
      </c>
      <c r="F120" s="15">
        <f>SUM(F121:F122)</f>
        <v>106.4</v>
      </c>
      <c r="G120" s="15">
        <f>SUM(G121:G122)</f>
        <v>106.4</v>
      </c>
      <c r="H120" s="15">
        <f>SUM(H121:H122)</f>
        <v>106.4</v>
      </c>
    </row>
    <row r="121" spans="1:8" ht="12.75">
      <c r="A121" s="3">
        <f t="shared" si="4"/>
        <v>108</v>
      </c>
      <c r="B121" s="3"/>
      <c r="C121" s="3"/>
      <c r="D121" s="3">
        <v>121</v>
      </c>
      <c r="E121" s="6" t="s">
        <v>168</v>
      </c>
      <c r="F121" s="15">
        <v>81.7</v>
      </c>
      <c r="G121" s="15">
        <v>81.7</v>
      </c>
      <c r="H121" s="15">
        <v>81.7</v>
      </c>
    </row>
    <row r="122" spans="1:8" ht="38.25">
      <c r="A122" s="3">
        <f t="shared" si="4"/>
        <v>109</v>
      </c>
      <c r="B122" s="3"/>
      <c r="C122" s="3"/>
      <c r="D122" s="3">
        <v>129</v>
      </c>
      <c r="E122" s="6" t="s">
        <v>169</v>
      </c>
      <c r="F122" s="15">
        <v>24.7</v>
      </c>
      <c r="G122" s="15">
        <v>24.7</v>
      </c>
      <c r="H122" s="15">
        <v>24.7</v>
      </c>
    </row>
    <row r="123" spans="1:8" ht="25.5">
      <c r="A123" s="3">
        <f t="shared" si="4"/>
        <v>110</v>
      </c>
      <c r="B123" s="3" t="s">
        <v>17</v>
      </c>
      <c r="C123" s="3" t="s">
        <v>229</v>
      </c>
      <c r="D123" s="3"/>
      <c r="E123" s="6" t="s">
        <v>154</v>
      </c>
      <c r="F123" s="15">
        <f>F124</f>
        <v>194.2</v>
      </c>
      <c r="G123" s="15">
        <f>G124</f>
        <v>194.2</v>
      </c>
      <c r="H123" s="15">
        <f>H124</f>
        <v>194.2</v>
      </c>
    </row>
    <row r="124" spans="1:8" ht="12.75">
      <c r="A124" s="3">
        <f t="shared" si="4"/>
        <v>111</v>
      </c>
      <c r="B124" s="3" t="s">
        <v>17</v>
      </c>
      <c r="C124" s="3" t="s">
        <v>229</v>
      </c>
      <c r="D124" s="3">
        <v>540</v>
      </c>
      <c r="E124" s="6" t="s">
        <v>18</v>
      </c>
      <c r="F124" s="15">
        <v>194.2</v>
      </c>
      <c r="G124" s="15">
        <v>194.2</v>
      </c>
      <c r="H124" s="15">
        <v>194.2</v>
      </c>
    </row>
    <row r="125" spans="1:8" ht="25.5">
      <c r="A125" s="3">
        <f t="shared" si="4"/>
        <v>112</v>
      </c>
      <c r="B125" s="3" t="s">
        <v>17</v>
      </c>
      <c r="C125" s="3" t="s">
        <v>175</v>
      </c>
      <c r="D125" s="3"/>
      <c r="E125" s="6" t="s">
        <v>397</v>
      </c>
      <c r="F125" s="15">
        <f>F126</f>
        <v>759.5</v>
      </c>
      <c r="G125" s="15">
        <f aca="true" t="shared" si="9" ref="G125:H127">G126</f>
        <v>729.5</v>
      </c>
      <c r="H125" s="15">
        <f t="shared" si="9"/>
        <v>729.5</v>
      </c>
    </row>
    <row r="126" spans="1:8" ht="25.5">
      <c r="A126" s="2">
        <f t="shared" si="4"/>
        <v>113</v>
      </c>
      <c r="B126" s="2" t="s">
        <v>82</v>
      </c>
      <c r="C126" s="2" t="s">
        <v>230</v>
      </c>
      <c r="D126" s="2"/>
      <c r="E126" s="5" t="s">
        <v>99</v>
      </c>
      <c r="F126" s="13">
        <f>F127</f>
        <v>759.5</v>
      </c>
      <c r="G126" s="13">
        <f t="shared" si="9"/>
        <v>729.5</v>
      </c>
      <c r="H126" s="13">
        <f t="shared" si="9"/>
        <v>729.5</v>
      </c>
    </row>
    <row r="127" spans="1:8" ht="25.5">
      <c r="A127" s="3">
        <f t="shared" si="4"/>
        <v>114</v>
      </c>
      <c r="B127" s="3" t="s">
        <v>17</v>
      </c>
      <c r="C127" s="3" t="s">
        <v>231</v>
      </c>
      <c r="D127" s="3"/>
      <c r="E127" s="6" t="s">
        <v>232</v>
      </c>
      <c r="F127" s="15">
        <f>F128</f>
        <v>759.5</v>
      </c>
      <c r="G127" s="15">
        <f t="shared" si="9"/>
        <v>729.5</v>
      </c>
      <c r="H127" s="15">
        <f t="shared" si="9"/>
        <v>729.5</v>
      </c>
    </row>
    <row r="128" spans="1:8" ht="25.5">
      <c r="A128" s="3">
        <f t="shared" si="4"/>
        <v>115</v>
      </c>
      <c r="B128" s="3" t="s">
        <v>17</v>
      </c>
      <c r="C128" s="3" t="s">
        <v>231</v>
      </c>
      <c r="D128" s="3">
        <v>242</v>
      </c>
      <c r="E128" s="6" t="s">
        <v>11</v>
      </c>
      <c r="F128" s="15">
        <v>759.5</v>
      </c>
      <c r="G128" s="15">
        <v>729.5</v>
      </c>
      <c r="H128" s="15">
        <v>729.5</v>
      </c>
    </row>
    <row r="129" spans="1:8" ht="12.75">
      <c r="A129" s="2">
        <f t="shared" si="4"/>
        <v>116</v>
      </c>
      <c r="B129" s="2" t="s">
        <v>17</v>
      </c>
      <c r="C129" s="2" t="s">
        <v>165</v>
      </c>
      <c r="D129" s="2"/>
      <c r="E129" s="5" t="s">
        <v>83</v>
      </c>
      <c r="F129" s="13">
        <f aca="true" t="shared" si="10" ref="F129:H130">F130</f>
        <v>50</v>
      </c>
      <c r="G129" s="13">
        <f t="shared" si="10"/>
        <v>50</v>
      </c>
      <c r="H129" s="13">
        <f t="shared" si="10"/>
        <v>50</v>
      </c>
    </row>
    <row r="130" spans="1:8" ht="25.5">
      <c r="A130" s="3">
        <f t="shared" si="4"/>
        <v>117</v>
      </c>
      <c r="B130" s="3" t="s">
        <v>17</v>
      </c>
      <c r="C130" s="3" t="s">
        <v>233</v>
      </c>
      <c r="D130" s="3"/>
      <c r="E130" s="6" t="s">
        <v>153</v>
      </c>
      <c r="F130" s="15">
        <f t="shared" si="10"/>
        <v>50</v>
      </c>
      <c r="G130" s="15">
        <f t="shared" si="10"/>
        <v>50</v>
      </c>
      <c r="H130" s="15">
        <f t="shared" si="10"/>
        <v>50</v>
      </c>
    </row>
    <row r="131" spans="1:8" ht="12.75">
      <c r="A131" s="3">
        <f t="shared" si="4"/>
        <v>118</v>
      </c>
      <c r="B131" s="3" t="s">
        <v>17</v>
      </c>
      <c r="C131" s="3" t="s">
        <v>233</v>
      </c>
      <c r="D131" s="3">
        <v>853</v>
      </c>
      <c r="E131" s="6" t="s">
        <v>164</v>
      </c>
      <c r="F131" s="15">
        <v>50</v>
      </c>
      <c r="G131" s="15">
        <v>50</v>
      </c>
      <c r="H131" s="15">
        <v>50</v>
      </c>
    </row>
    <row r="132" spans="1:8" ht="12.75">
      <c r="A132" s="2">
        <f t="shared" si="4"/>
        <v>119</v>
      </c>
      <c r="B132" s="2" t="s">
        <v>19</v>
      </c>
      <c r="C132" s="2"/>
      <c r="D132" s="2"/>
      <c r="E132" s="2" t="s">
        <v>20</v>
      </c>
      <c r="F132" s="13">
        <f>F133</f>
        <v>985.1</v>
      </c>
      <c r="G132" s="13">
        <f aca="true" t="shared" si="11" ref="G132:H135">G133</f>
        <v>986.3</v>
      </c>
      <c r="H132" s="13">
        <f t="shared" si="11"/>
        <v>1020.5</v>
      </c>
    </row>
    <row r="133" spans="1:8" ht="12.75">
      <c r="A133" s="2">
        <f t="shared" si="4"/>
        <v>120</v>
      </c>
      <c r="B133" s="2" t="s">
        <v>21</v>
      </c>
      <c r="C133" s="2"/>
      <c r="D133" s="2"/>
      <c r="E133" s="5" t="s">
        <v>22</v>
      </c>
      <c r="F133" s="13">
        <f>F134</f>
        <v>985.1</v>
      </c>
      <c r="G133" s="13">
        <f t="shared" si="11"/>
        <v>986.3</v>
      </c>
      <c r="H133" s="13">
        <f t="shared" si="11"/>
        <v>1020.5</v>
      </c>
    </row>
    <row r="134" spans="1:8" ht="12.75">
      <c r="A134" s="2">
        <f t="shared" si="4"/>
        <v>121</v>
      </c>
      <c r="B134" s="2" t="s">
        <v>21</v>
      </c>
      <c r="C134" s="2" t="s">
        <v>234</v>
      </c>
      <c r="D134" s="2"/>
      <c r="E134" s="5" t="s">
        <v>83</v>
      </c>
      <c r="F134" s="13">
        <f>F135</f>
        <v>985.1</v>
      </c>
      <c r="G134" s="13">
        <f t="shared" si="11"/>
        <v>986.3</v>
      </c>
      <c r="H134" s="13">
        <f t="shared" si="11"/>
        <v>1020.5</v>
      </c>
    </row>
    <row r="135" spans="1:8" ht="25.5">
      <c r="A135" s="3">
        <f t="shared" si="4"/>
        <v>122</v>
      </c>
      <c r="B135" s="3" t="s">
        <v>21</v>
      </c>
      <c r="C135" s="3" t="s">
        <v>235</v>
      </c>
      <c r="D135" s="3"/>
      <c r="E135" s="6" t="s">
        <v>23</v>
      </c>
      <c r="F135" s="15">
        <f>F136</f>
        <v>985.1</v>
      </c>
      <c r="G135" s="15">
        <f t="shared" si="11"/>
        <v>986.3</v>
      </c>
      <c r="H135" s="15">
        <f t="shared" si="11"/>
        <v>1020.5</v>
      </c>
    </row>
    <row r="136" spans="1:8" ht="12.75">
      <c r="A136" s="3">
        <f t="shared" si="4"/>
        <v>123</v>
      </c>
      <c r="B136" s="3" t="s">
        <v>21</v>
      </c>
      <c r="C136" s="3" t="s">
        <v>235</v>
      </c>
      <c r="D136" s="3">
        <v>530</v>
      </c>
      <c r="E136" s="6" t="s">
        <v>24</v>
      </c>
      <c r="F136" s="15">
        <v>985.1</v>
      </c>
      <c r="G136" s="15">
        <v>986.3</v>
      </c>
      <c r="H136" s="15">
        <v>1020.5</v>
      </c>
    </row>
    <row r="137" spans="1:8" ht="25.5">
      <c r="A137" s="2">
        <f t="shared" si="4"/>
        <v>124</v>
      </c>
      <c r="B137" s="7" t="s">
        <v>25</v>
      </c>
      <c r="C137" s="7"/>
      <c r="D137" s="7"/>
      <c r="E137" s="7" t="s">
        <v>26</v>
      </c>
      <c r="F137" s="51">
        <f>F138+F152</f>
        <v>7603.799999999999</v>
      </c>
      <c r="G137" s="51">
        <f>G138+G152</f>
        <v>7658.999999999999</v>
      </c>
      <c r="H137" s="51">
        <f>H138+H152</f>
        <v>7717.9</v>
      </c>
    </row>
    <row r="138" spans="1:8" ht="25.5">
      <c r="A138" s="2">
        <f t="shared" si="4"/>
        <v>125</v>
      </c>
      <c r="B138" s="7" t="s">
        <v>27</v>
      </c>
      <c r="C138" s="7"/>
      <c r="D138" s="7"/>
      <c r="E138" s="8" t="s">
        <v>28</v>
      </c>
      <c r="F138" s="51">
        <f aca="true" t="shared" si="12" ref="F138:H139">F139</f>
        <v>7492.699999999999</v>
      </c>
      <c r="G138" s="51">
        <f t="shared" si="12"/>
        <v>7547.899999999999</v>
      </c>
      <c r="H138" s="51">
        <f t="shared" si="12"/>
        <v>7606.799999999999</v>
      </c>
    </row>
    <row r="139" spans="1:8" ht="25.5">
      <c r="A139" s="3">
        <f t="shared" si="4"/>
        <v>126</v>
      </c>
      <c r="B139" s="9" t="s">
        <v>27</v>
      </c>
      <c r="C139" s="9" t="s">
        <v>171</v>
      </c>
      <c r="D139" s="7"/>
      <c r="E139" s="10" t="s">
        <v>395</v>
      </c>
      <c r="F139" s="52">
        <f t="shared" si="12"/>
        <v>7492.699999999999</v>
      </c>
      <c r="G139" s="52">
        <f t="shared" si="12"/>
        <v>7547.899999999999</v>
      </c>
      <c r="H139" s="52">
        <f t="shared" si="12"/>
        <v>7606.799999999999</v>
      </c>
    </row>
    <row r="140" spans="1:8" ht="25.5">
      <c r="A140" s="2">
        <f t="shared" si="4"/>
        <v>127</v>
      </c>
      <c r="B140" s="7" t="s">
        <v>27</v>
      </c>
      <c r="C140" s="7" t="s">
        <v>182</v>
      </c>
      <c r="D140" s="7"/>
      <c r="E140" s="8" t="s">
        <v>183</v>
      </c>
      <c r="F140" s="51">
        <f>F141+F150</f>
        <v>7492.699999999999</v>
      </c>
      <c r="G140" s="51">
        <f>G141+G150</f>
        <v>7547.899999999999</v>
      </c>
      <c r="H140" s="51">
        <f>H141+H150</f>
        <v>7606.799999999999</v>
      </c>
    </row>
    <row r="141" spans="1:8" ht="25.5">
      <c r="A141" s="3">
        <f t="shared" si="4"/>
        <v>128</v>
      </c>
      <c r="B141" s="9" t="s">
        <v>27</v>
      </c>
      <c r="C141" s="9" t="s">
        <v>184</v>
      </c>
      <c r="D141" s="11"/>
      <c r="E141" s="12" t="s">
        <v>185</v>
      </c>
      <c r="F141" s="52">
        <f>F142+F146+F149</f>
        <v>6730.199999999999</v>
      </c>
      <c r="G141" s="52">
        <f>G142+G146+G149</f>
        <v>6785.399999999999</v>
      </c>
      <c r="H141" s="52">
        <f>H142+H146+H149</f>
        <v>6844.299999999999</v>
      </c>
    </row>
    <row r="142" spans="1:8" ht="12.75">
      <c r="A142" s="3">
        <f t="shared" si="4"/>
        <v>129</v>
      </c>
      <c r="B142" s="9" t="s">
        <v>27</v>
      </c>
      <c r="C142" s="9" t="s">
        <v>184</v>
      </c>
      <c r="D142" s="9">
        <v>110</v>
      </c>
      <c r="E142" s="12" t="s">
        <v>136</v>
      </c>
      <c r="F142" s="52">
        <f>F143+F144+F145</f>
        <v>5853.9</v>
      </c>
      <c r="G142" s="52">
        <f>G143+G144+G145</f>
        <v>6098.299999999999</v>
      </c>
      <c r="H142" s="52">
        <f>H143+H144+H145</f>
        <v>6332.7</v>
      </c>
    </row>
    <row r="143" spans="1:8" ht="12.75">
      <c r="A143" s="3">
        <f t="shared" si="4"/>
        <v>130</v>
      </c>
      <c r="B143" s="27"/>
      <c r="C143" s="27"/>
      <c r="D143" s="9">
        <v>111</v>
      </c>
      <c r="E143" s="10" t="s">
        <v>186</v>
      </c>
      <c r="F143" s="52">
        <v>4493</v>
      </c>
      <c r="G143" s="52">
        <v>4680.8</v>
      </c>
      <c r="H143" s="52">
        <v>4860.8</v>
      </c>
    </row>
    <row r="144" spans="1:8" ht="25.5">
      <c r="A144" s="3">
        <f t="shared" si="4"/>
        <v>131</v>
      </c>
      <c r="B144" s="27"/>
      <c r="C144" s="27"/>
      <c r="D144" s="9">
        <v>112</v>
      </c>
      <c r="E144" s="10" t="s">
        <v>187</v>
      </c>
      <c r="F144" s="52">
        <v>26.9</v>
      </c>
      <c r="G144" s="52">
        <v>26.9</v>
      </c>
      <c r="H144" s="52">
        <v>26.9</v>
      </c>
    </row>
    <row r="145" spans="1:8" ht="25.5">
      <c r="A145" s="3">
        <f t="shared" si="4"/>
        <v>132</v>
      </c>
      <c r="B145" s="9"/>
      <c r="C145" s="9"/>
      <c r="D145" s="9">
        <v>119</v>
      </c>
      <c r="E145" s="10" t="s">
        <v>188</v>
      </c>
      <c r="F145" s="52">
        <v>1334</v>
      </c>
      <c r="G145" s="52">
        <v>1390.6</v>
      </c>
      <c r="H145" s="52">
        <v>1445</v>
      </c>
    </row>
    <row r="146" spans="1:8" ht="25.5">
      <c r="A146" s="3">
        <f aca="true" t="shared" si="13" ref="A146:A209">A145+1</f>
        <v>133</v>
      </c>
      <c r="B146" s="9"/>
      <c r="C146" s="9"/>
      <c r="D146" s="9">
        <v>240</v>
      </c>
      <c r="E146" s="10" t="s">
        <v>163</v>
      </c>
      <c r="F146" s="52">
        <f>F147+F148</f>
        <v>848.4</v>
      </c>
      <c r="G146" s="52">
        <f>G147+G148</f>
        <v>659.1999999999999</v>
      </c>
      <c r="H146" s="52">
        <f>H147+H148</f>
        <v>483.7</v>
      </c>
    </row>
    <row r="147" spans="1:8" ht="25.5">
      <c r="A147" s="3">
        <f t="shared" si="13"/>
        <v>134</v>
      </c>
      <c r="B147" s="9"/>
      <c r="C147" s="9"/>
      <c r="D147" s="9">
        <v>242</v>
      </c>
      <c r="E147" s="10" t="s">
        <v>6</v>
      </c>
      <c r="F147" s="52">
        <v>760.5</v>
      </c>
      <c r="G147" s="52">
        <v>571.3</v>
      </c>
      <c r="H147" s="52">
        <v>438.3</v>
      </c>
    </row>
    <row r="148" spans="1:8" ht="12.75">
      <c r="A148" s="3">
        <f t="shared" si="13"/>
        <v>135</v>
      </c>
      <c r="B148" s="9"/>
      <c r="C148" s="9"/>
      <c r="D148" s="9">
        <v>244</v>
      </c>
      <c r="E148" s="6" t="s">
        <v>333</v>
      </c>
      <c r="F148" s="52">
        <v>87.9</v>
      </c>
      <c r="G148" s="52">
        <v>87.9</v>
      </c>
      <c r="H148" s="52">
        <v>45.4</v>
      </c>
    </row>
    <row r="149" spans="1:8" ht="12.75">
      <c r="A149" s="3">
        <f t="shared" si="13"/>
        <v>136</v>
      </c>
      <c r="B149" s="9"/>
      <c r="C149" s="9"/>
      <c r="D149" s="9">
        <v>851</v>
      </c>
      <c r="E149" s="10" t="s">
        <v>88</v>
      </c>
      <c r="F149" s="52">
        <v>27.9</v>
      </c>
      <c r="G149" s="52">
        <v>27.9</v>
      </c>
      <c r="H149" s="52">
        <v>27.9</v>
      </c>
    </row>
    <row r="150" spans="1:8" ht="25.5">
      <c r="A150" s="3">
        <f t="shared" si="13"/>
        <v>137</v>
      </c>
      <c r="B150" s="9" t="s">
        <v>27</v>
      </c>
      <c r="C150" s="9" t="s">
        <v>350</v>
      </c>
      <c r="D150" s="9"/>
      <c r="E150" s="10" t="s">
        <v>351</v>
      </c>
      <c r="F150" s="52">
        <f>F151</f>
        <v>762.5</v>
      </c>
      <c r="G150" s="52">
        <f>G151</f>
        <v>762.5</v>
      </c>
      <c r="H150" s="52">
        <f>H151</f>
        <v>762.5</v>
      </c>
    </row>
    <row r="151" spans="1:8" ht="12.75">
      <c r="A151" s="3">
        <f t="shared" si="13"/>
        <v>138</v>
      </c>
      <c r="B151" s="9" t="s">
        <v>27</v>
      </c>
      <c r="C151" s="9" t="s">
        <v>350</v>
      </c>
      <c r="D151" s="9">
        <v>244</v>
      </c>
      <c r="E151" s="6" t="s">
        <v>333</v>
      </c>
      <c r="F151" s="52">
        <v>762.5</v>
      </c>
      <c r="G151" s="52">
        <v>762.5</v>
      </c>
      <c r="H151" s="52">
        <v>762.5</v>
      </c>
    </row>
    <row r="152" spans="1:8" ht="25.5">
      <c r="A152" s="2">
        <f t="shared" si="13"/>
        <v>139</v>
      </c>
      <c r="B152" s="7" t="s">
        <v>29</v>
      </c>
      <c r="C152" s="7"/>
      <c r="D152" s="7"/>
      <c r="E152" s="8" t="s">
        <v>30</v>
      </c>
      <c r="F152" s="51">
        <f aca="true" t="shared" si="14" ref="F152:H154">F153</f>
        <v>111.1</v>
      </c>
      <c r="G152" s="51">
        <f t="shared" si="14"/>
        <v>111.1</v>
      </c>
      <c r="H152" s="51">
        <f t="shared" si="14"/>
        <v>111.1</v>
      </c>
    </row>
    <row r="153" spans="1:8" ht="25.5">
      <c r="A153" s="3">
        <f t="shared" si="13"/>
        <v>140</v>
      </c>
      <c r="B153" s="9" t="s">
        <v>29</v>
      </c>
      <c r="C153" s="9" t="s">
        <v>171</v>
      </c>
      <c r="D153" s="7"/>
      <c r="E153" s="10" t="s">
        <v>395</v>
      </c>
      <c r="F153" s="52">
        <f t="shared" si="14"/>
        <v>111.1</v>
      </c>
      <c r="G153" s="52">
        <f t="shared" si="14"/>
        <v>111.1</v>
      </c>
      <c r="H153" s="52">
        <f t="shared" si="14"/>
        <v>111.1</v>
      </c>
    </row>
    <row r="154" spans="1:8" ht="25.5">
      <c r="A154" s="2">
        <f t="shared" si="13"/>
        <v>141</v>
      </c>
      <c r="B154" s="7" t="s">
        <v>29</v>
      </c>
      <c r="C154" s="7" t="s">
        <v>182</v>
      </c>
      <c r="D154" s="7"/>
      <c r="E154" s="8" t="s">
        <v>183</v>
      </c>
      <c r="F154" s="51">
        <f>F155</f>
        <v>111.1</v>
      </c>
      <c r="G154" s="51">
        <f t="shared" si="14"/>
        <v>111.1</v>
      </c>
      <c r="H154" s="51">
        <f t="shared" si="14"/>
        <v>111.1</v>
      </c>
    </row>
    <row r="155" spans="1:8" ht="38.25">
      <c r="A155" s="3">
        <f t="shared" si="13"/>
        <v>142</v>
      </c>
      <c r="B155" s="9" t="s">
        <v>29</v>
      </c>
      <c r="C155" s="9" t="s">
        <v>362</v>
      </c>
      <c r="D155" s="9"/>
      <c r="E155" s="10" t="s">
        <v>363</v>
      </c>
      <c r="F155" s="52">
        <f>F156</f>
        <v>111.1</v>
      </c>
      <c r="G155" s="52">
        <f>G156</f>
        <v>111.1</v>
      </c>
      <c r="H155" s="52">
        <f>H156</f>
        <v>111.1</v>
      </c>
    </row>
    <row r="156" spans="1:8" ht="12.75">
      <c r="A156" s="3">
        <f t="shared" si="13"/>
        <v>143</v>
      </c>
      <c r="B156" s="9" t="s">
        <v>29</v>
      </c>
      <c r="C156" s="9" t="s">
        <v>362</v>
      </c>
      <c r="D156" s="9">
        <v>244</v>
      </c>
      <c r="E156" s="6" t="s">
        <v>333</v>
      </c>
      <c r="F156" s="52">
        <v>111.1</v>
      </c>
      <c r="G156" s="52">
        <v>111.1</v>
      </c>
      <c r="H156" s="52">
        <v>111.1</v>
      </c>
    </row>
    <row r="157" spans="1:8" ht="12.75">
      <c r="A157" s="2">
        <f t="shared" si="13"/>
        <v>144</v>
      </c>
      <c r="B157" s="7" t="s">
        <v>31</v>
      </c>
      <c r="C157" s="7"/>
      <c r="D157" s="7"/>
      <c r="E157" s="7" t="s">
        <v>32</v>
      </c>
      <c r="F157" s="51">
        <f>F158+F166+F171+F184</f>
        <v>16714.9</v>
      </c>
      <c r="G157" s="51">
        <f>G158+G166+G171+G184</f>
        <v>14372.999999999998</v>
      </c>
      <c r="H157" s="51">
        <f>H158+H166+H171+H184</f>
        <v>14372.999999999998</v>
      </c>
    </row>
    <row r="158" spans="1:8" ht="12.75">
      <c r="A158" s="2">
        <f t="shared" si="13"/>
        <v>145</v>
      </c>
      <c r="B158" s="7" t="s">
        <v>33</v>
      </c>
      <c r="C158" s="7"/>
      <c r="D158" s="7"/>
      <c r="E158" s="8" t="s">
        <v>34</v>
      </c>
      <c r="F158" s="51">
        <f>F159</f>
        <v>787.4</v>
      </c>
      <c r="G158" s="51">
        <f>G159</f>
        <v>787.4</v>
      </c>
      <c r="H158" s="51">
        <f>H159</f>
        <v>787.4</v>
      </c>
    </row>
    <row r="159" spans="1:8" ht="25.5">
      <c r="A159" s="3">
        <f t="shared" si="13"/>
        <v>146</v>
      </c>
      <c r="B159" s="9" t="s">
        <v>33</v>
      </c>
      <c r="C159" s="9" t="s">
        <v>171</v>
      </c>
      <c r="D159" s="7"/>
      <c r="E159" s="10" t="s">
        <v>395</v>
      </c>
      <c r="F159" s="52">
        <f>F160+F163</f>
        <v>787.4</v>
      </c>
      <c r="G159" s="52">
        <f>G160+G163</f>
        <v>787.4</v>
      </c>
      <c r="H159" s="52">
        <f>H160+H163</f>
        <v>787.4</v>
      </c>
    </row>
    <row r="160" spans="1:8" ht="38.25">
      <c r="A160" s="2">
        <f t="shared" si="13"/>
        <v>147</v>
      </c>
      <c r="B160" s="7" t="s">
        <v>33</v>
      </c>
      <c r="C160" s="7" t="s">
        <v>189</v>
      </c>
      <c r="D160" s="7"/>
      <c r="E160" s="8" t="s">
        <v>190</v>
      </c>
      <c r="F160" s="51">
        <f aca="true" t="shared" si="15" ref="F160:H161">F161</f>
        <v>437.7</v>
      </c>
      <c r="G160" s="51">
        <f t="shared" si="15"/>
        <v>437.7</v>
      </c>
      <c r="H160" s="51">
        <f t="shared" si="15"/>
        <v>437.7</v>
      </c>
    </row>
    <row r="161" spans="1:8" ht="51">
      <c r="A161" s="3">
        <f t="shared" si="13"/>
        <v>148</v>
      </c>
      <c r="B161" s="9" t="s">
        <v>33</v>
      </c>
      <c r="C161" s="9" t="s">
        <v>191</v>
      </c>
      <c r="D161" s="7"/>
      <c r="E161" s="10" t="s">
        <v>332</v>
      </c>
      <c r="F161" s="52">
        <f t="shared" si="15"/>
        <v>437.7</v>
      </c>
      <c r="G161" s="52">
        <f t="shared" si="15"/>
        <v>437.7</v>
      </c>
      <c r="H161" s="52">
        <f t="shared" si="15"/>
        <v>437.7</v>
      </c>
    </row>
    <row r="162" spans="1:8" ht="12.75">
      <c r="A162" s="3">
        <f t="shared" si="13"/>
        <v>149</v>
      </c>
      <c r="B162" s="9" t="s">
        <v>33</v>
      </c>
      <c r="C162" s="9" t="s">
        <v>191</v>
      </c>
      <c r="D162" s="9">
        <v>350</v>
      </c>
      <c r="E162" s="17" t="s">
        <v>252</v>
      </c>
      <c r="F162" s="52">
        <v>437.7</v>
      </c>
      <c r="G162" s="52">
        <v>437.7</v>
      </c>
      <c r="H162" s="52">
        <v>437.7</v>
      </c>
    </row>
    <row r="163" spans="1:8" ht="25.5" customHeight="1">
      <c r="A163" s="2">
        <f t="shared" si="13"/>
        <v>150</v>
      </c>
      <c r="B163" s="7" t="s">
        <v>33</v>
      </c>
      <c r="C163" s="7" t="s">
        <v>195</v>
      </c>
      <c r="D163" s="7"/>
      <c r="E163" s="28" t="s">
        <v>196</v>
      </c>
      <c r="F163" s="51">
        <f aca="true" t="shared" si="16" ref="F163:H164">F164</f>
        <v>349.7</v>
      </c>
      <c r="G163" s="51">
        <f t="shared" si="16"/>
        <v>349.7</v>
      </c>
      <c r="H163" s="51">
        <f t="shared" si="16"/>
        <v>349.7</v>
      </c>
    </row>
    <row r="164" spans="1:8" s="32" customFormat="1" ht="38.25">
      <c r="A164" s="3">
        <f t="shared" si="13"/>
        <v>151</v>
      </c>
      <c r="B164" s="9" t="s">
        <v>33</v>
      </c>
      <c r="C164" s="9" t="s">
        <v>197</v>
      </c>
      <c r="D164" s="9"/>
      <c r="E164" s="10" t="s">
        <v>331</v>
      </c>
      <c r="F164" s="52">
        <f t="shared" si="16"/>
        <v>349.7</v>
      </c>
      <c r="G164" s="52">
        <f t="shared" si="16"/>
        <v>349.7</v>
      </c>
      <c r="H164" s="52">
        <f t="shared" si="16"/>
        <v>349.7</v>
      </c>
    </row>
    <row r="165" spans="1:12" s="32" customFormat="1" ht="12.75">
      <c r="A165" s="3">
        <f t="shared" si="13"/>
        <v>152</v>
      </c>
      <c r="B165" s="9" t="s">
        <v>33</v>
      </c>
      <c r="C165" s="9" t="s">
        <v>197</v>
      </c>
      <c r="D165" s="9">
        <v>244</v>
      </c>
      <c r="E165" s="6" t="s">
        <v>333</v>
      </c>
      <c r="F165" s="52">
        <v>349.7</v>
      </c>
      <c r="G165" s="52">
        <v>349.7</v>
      </c>
      <c r="H165" s="52">
        <v>349.7</v>
      </c>
      <c r="J165" s="33"/>
      <c r="K165" s="33"/>
      <c r="L165" s="33"/>
    </row>
    <row r="166" spans="1:8" ht="12.75">
      <c r="A166" s="2">
        <f t="shared" si="13"/>
        <v>153</v>
      </c>
      <c r="B166" s="7" t="s">
        <v>35</v>
      </c>
      <c r="C166" s="7"/>
      <c r="D166" s="7"/>
      <c r="E166" s="8" t="s">
        <v>36</v>
      </c>
      <c r="F166" s="51">
        <f aca="true" t="shared" si="17" ref="F166:H168">F167</f>
        <v>5627.2</v>
      </c>
      <c r="G166" s="51">
        <f t="shared" si="17"/>
        <v>5627.2</v>
      </c>
      <c r="H166" s="51">
        <f t="shared" si="17"/>
        <v>5627.2</v>
      </c>
    </row>
    <row r="167" spans="1:8" ht="25.5">
      <c r="A167" s="3">
        <f t="shared" si="13"/>
        <v>154</v>
      </c>
      <c r="B167" s="9" t="s">
        <v>35</v>
      </c>
      <c r="C167" s="9" t="s">
        <v>171</v>
      </c>
      <c r="D167" s="7"/>
      <c r="E167" s="10" t="s">
        <v>395</v>
      </c>
      <c r="F167" s="52">
        <f t="shared" si="17"/>
        <v>5627.2</v>
      </c>
      <c r="G167" s="52">
        <f t="shared" si="17"/>
        <v>5627.2</v>
      </c>
      <c r="H167" s="52">
        <f t="shared" si="17"/>
        <v>5627.2</v>
      </c>
    </row>
    <row r="168" spans="1:8" ht="25.5">
      <c r="A168" s="2">
        <f t="shared" si="13"/>
        <v>155</v>
      </c>
      <c r="B168" s="7" t="s">
        <v>35</v>
      </c>
      <c r="C168" s="7" t="s">
        <v>200</v>
      </c>
      <c r="D168" s="7"/>
      <c r="E168" s="8" t="s">
        <v>201</v>
      </c>
      <c r="F168" s="51">
        <f>F169</f>
        <v>5627.2</v>
      </c>
      <c r="G168" s="51">
        <f t="shared" si="17"/>
        <v>5627.2</v>
      </c>
      <c r="H168" s="51">
        <f t="shared" si="17"/>
        <v>5627.2</v>
      </c>
    </row>
    <row r="169" spans="1:8" ht="25.5">
      <c r="A169" s="3">
        <f t="shared" si="13"/>
        <v>156</v>
      </c>
      <c r="B169" s="9" t="s">
        <v>35</v>
      </c>
      <c r="C169" s="9" t="s">
        <v>360</v>
      </c>
      <c r="D169" s="9"/>
      <c r="E169" s="10" t="s">
        <v>361</v>
      </c>
      <c r="F169" s="52">
        <f>F170</f>
        <v>5627.2</v>
      </c>
      <c r="G169" s="52">
        <f>G170</f>
        <v>5627.2</v>
      </c>
      <c r="H169" s="52">
        <f>H170</f>
        <v>5627.2</v>
      </c>
    </row>
    <row r="170" spans="1:8" ht="38.25">
      <c r="A170" s="3">
        <f t="shared" si="13"/>
        <v>157</v>
      </c>
      <c r="B170" s="9" t="s">
        <v>35</v>
      </c>
      <c r="C170" s="9" t="s">
        <v>360</v>
      </c>
      <c r="D170" s="9">
        <v>811</v>
      </c>
      <c r="E170" s="17" t="s">
        <v>352</v>
      </c>
      <c r="F170" s="52">
        <v>5627.2</v>
      </c>
      <c r="G170" s="52">
        <v>5627.2</v>
      </c>
      <c r="H170" s="52">
        <v>5627.2</v>
      </c>
    </row>
    <row r="171" spans="1:8" ht="12.75">
      <c r="A171" s="2">
        <f t="shared" si="13"/>
        <v>158</v>
      </c>
      <c r="B171" s="7" t="s">
        <v>122</v>
      </c>
      <c r="C171" s="7"/>
      <c r="D171" s="7"/>
      <c r="E171" s="8" t="s">
        <v>123</v>
      </c>
      <c r="F171" s="51">
        <f aca="true" t="shared" si="18" ref="F171:H172">F172</f>
        <v>8195.9</v>
      </c>
      <c r="G171" s="51">
        <f t="shared" si="18"/>
        <v>5904</v>
      </c>
      <c r="H171" s="51">
        <f t="shared" si="18"/>
        <v>5904</v>
      </c>
    </row>
    <row r="172" spans="1:8" ht="25.5">
      <c r="A172" s="3">
        <f t="shared" si="13"/>
        <v>159</v>
      </c>
      <c r="B172" s="9" t="s">
        <v>122</v>
      </c>
      <c r="C172" s="9" t="s">
        <v>171</v>
      </c>
      <c r="D172" s="7"/>
      <c r="E172" s="10" t="s">
        <v>395</v>
      </c>
      <c r="F172" s="52">
        <f t="shared" si="18"/>
        <v>8195.9</v>
      </c>
      <c r="G172" s="52">
        <f t="shared" si="18"/>
        <v>5904</v>
      </c>
      <c r="H172" s="52">
        <f t="shared" si="18"/>
        <v>5904</v>
      </c>
    </row>
    <row r="173" spans="1:8" ht="25.5">
      <c r="A173" s="2">
        <f t="shared" si="13"/>
        <v>160</v>
      </c>
      <c r="B173" s="7" t="s">
        <v>122</v>
      </c>
      <c r="C173" s="7" t="s">
        <v>200</v>
      </c>
      <c r="D173" s="7"/>
      <c r="E173" s="8" t="s">
        <v>201</v>
      </c>
      <c r="F173" s="51">
        <f>F174+F176+F178+F180+F182</f>
        <v>8195.9</v>
      </c>
      <c r="G173" s="51">
        <f>G174+G176</f>
        <v>5904</v>
      </c>
      <c r="H173" s="51">
        <f>H174+H176</f>
        <v>5904</v>
      </c>
    </row>
    <row r="174" spans="1:8" ht="38.25">
      <c r="A174" s="3">
        <f t="shared" si="13"/>
        <v>161</v>
      </c>
      <c r="B174" s="9" t="s">
        <v>122</v>
      </c>
      <c r="C174" s="9" t="s">
        <v>202</v>
      </c>
      <c r="D174" s="9"/>
      <c r="E174" s="10" t="s">
        <v>203</v>
      </c>
      <c r="F174" s="52">
        <f>F175</f>
        <v>881</v>
      </c>
      <c r="G174" s="52">
        <f>G175</f>
        <v>1000</v>
      </c>
      <c r="H174" s="52">
        <f>H175</f>
        <v>1000</v>
      </c>
    </row>
    <row r="175" spans="1:8" ht="12.75">
      <c r="A175" s="3">
        <f t="shared" si="13"/>
        <v>162</v>
      </c>
      <c r="B175" s="9" t="s">
        <v>122</v>
      </c>
      <c r="C175" s="9" t="s">
        <v>202</v>
      </c>
      <c r="D175" s="9">
        <v>540</v>
      </c>
      <c r="E175" s="10" t="s">
        <v>18</v>
      </c>
      <c r="F175" s="52">
        <v>881</v>
      </c>
      <c r="G175" s="52">
        <v>1000</v>
      </c>
      <c r="H175" s="52">
        <v>1000</v>
      </c>
    </row>
    <row r="176" spans="1:8" ht="38.25">
      <c r="A176" s="3">
        <f t="shared" si="13"/>
        <v>163</v>
      </c>
      <c r="B176" s="9" t="s">
        <v>122</v>
      </c>
      <c r="C176" s="9" t="s">
        <v>372</v>
      </c>
      <c r="D176" s="9"/>
      <c r="E176" s="10" t="s">
        <v>373</v>
      </c>
      <c r="F176" s="52">
        <f>F177</f>
        <v>2327.7</v>
      </c>
      <c r="G176" s="52">
        <f>G177</f>
        <v>4904</v>
      </c>
      <c r="H176" s="52">
        <f>H177</f>
        <v>4904</v>
      </c>
    </row>
    <row r="177" spans="1:8" ht="25.5">
      <c r="A177" s="3">
        <f t="shared" si="13"/>
        <v>164</v>
      </c>
      <c r="B177" s="9" t="s">
        <v>122</v>
      </c>
      <c r="C177" s="9" t="s">
        <v>372</v>
      </c>
      <c r="D177" s="9">
        <v>243</v>
      </c>
      <c r="E177" s="6" t="s">
        <v>89</v>
      </c>
      <c r="F177" s="52">
        <v>2327.7</v>
      </c>
      <c r="G177" s="52">
        <v>4904</v>
      </c>
      <c r="H177" s="52">
        <v>4904</v>
      </c>
    </row>
    <row r="178" spans="1:8" ht="12.75">
      <c r="A178" s="3">
        <f t="shared" si="13"/>
        <v>165</v>
      </c>
      <c r="B178" s="9" t="s">
        <v>122</v>
      </c>
      <c r="C178" s="9" t="s">
        <v>408</v>
      </c>
      <c r="D178" s="9"/>
      <c r="E178" s="6" t="s">
        <v>409</v>
      </c>
      <c r="F178" s="52">
        <f>F179</f>
        <v>4000</v>
      </c>
      <c r="G178" s="52">
        <f>G179</f>
        <v>0</v>
      </c>
      <c r="H178" s="52">
        <f>H179</f>
        <v>0</v>
      </c>
    </row>
    <row r="179" spans="1:8" ht="12.75">
      <c r="A179" s="3">
        <f t="shared" si="13"/>
        <v>166</v>
      </c>
      <c r="B179" s="9" t="s">
        <v>122</v>
      </c>
      <c r="C179" s="9" t="s">
        <v>408</v>
      </c>
      <c r="D179" s="9">
        <v>540</v>
      </c>
      <c r="E179" s="6" t="s">
        <v>18</v>
      </c>
      <c r="F179" s="52">
        <v>4000</v>
      </c>
      <c r="G179" s="52">
        <v>0</v>
      </c>
      <c r="H179" s="52">
        <v>0</v>
      </c>
    </row>
    <row r="180" spans="1:8" ht="25.5">
      <c r="A180" s="3">
        <f t="shared" si="13"/>
        <v>167</v>
      </c>
      <c r="B180" s="9" t="s">
        <v>122</v>
      </c>
      <c r="C180" s="9" t="s">
        <v>410</v>
      </c>
      <c r="D180" s="9"/>
      <c r="E180" s="6" t="s">
        <v>411</v>
      </c>
      <c r="F180" s="52">
        <f>F181</f>
        <v>172.5</v>
      </c>
      <c r="G180" s="52">
        <f>G181</f>
        <v>0</v>
      </c>
      <c r="H180" s="52">
        <f>H181</f>
        <v>0</v>
      </c>
    </row>
    <row r="181" spans="1:8" ht="12.75">
      <c r="A181" s="3">
        <f t="shared" si="13"/>
        <v>168</v>
      </c>
      <c r="B181" s="9" t="s">
        <v>122</v>
      </c>
      <c r="C181" s="9" t="s">
        <v>410</v>
      </c>
      <c r="D181" s="9">
        <v>540</v>
      </c>
      <c r="E181" s="6" t="s">
        <v>18</v>
      </c>
      <c r="F181" s="52">
        <v>172.5</v>
      </c>
      <c r="G181" s="52">
        <v>0</v>
      </c>
      <c r="H181" s="52">
        <v>0</v>
      </c>
    </row>
    <row r="182" spans="1:8" ht="12.75">
      <c r="A182" s="3">
        <f t="shared" si="13"/>
        <v>169</v>
      </c>
      <c r="B182" s="9" t="s">
        <v>122</v>
      </c>
      <c r="C182" s="9" t="s">
        <v>412</v>
      </c>
      <c r="D182" s="9"/>
      <c r="E182" s="6" t="s">
        <v>413</v>
      </c>
      <c r="F182" s="52">
        <f>F183</f>
        <v>814.7</v>
      </c>
      <c r="G182" s="52">
        <f>G183</f>
        <v>0</v>
      </c>
      <c r="H182" s="52">
        <f>H183</f>
        <v>0</v>
      </c>
    </row>
    <row r="183" spans="1:8" ht="12.75">
      <c r="A183" s="3">
        <f t="shared" si="13"/>
        <v>170</v>
      </c>
      <c r="B183" s="9" t="s">
        <v>122</v>
      </c>
      <c r="C183" s="9" t="s">
        <v>412</v>
      </c>
      <c r="D183" s="9">
        <v>540</v>
      </c>
      <c r="E183" s="6" t="s">
        <v>18</v>
      </c>
      <c r="F183" s="52">
        <v>814.7</v>
      </c>
      <c r="G183" s="52">
        <v>0</v>
      </c>
      <c r="H183" s="52">
        <v>0</v>
      </c>
    </row>
    <row r="184" spans="1:8" ht="12.75">
      <c r="A184" s="2">
        <f t="shared" si="13"/>
        <v>171</v>
      </c>
      <c r="B184" s="7" t="s">
        <v>37</v>
      </c>
      <c r="C184" s="7"/>
      <c r="D184" s="7"/>
      <c r="E184" s="8" t="s">
        <v>38</v>
      </c>
      <c r="F184" s="51">
        <f>F185</f>
        <v>2104.4</v>
      </c>
      <c r="G184" s="51">
        <f>G185</f>
        <v>2054.4</v>
      </c>
      <c r="H184" s="51">
        <f>H185</f>
        <v>2054.4</v>
      </c>
    </row>
    <row r="185" spans="1:8" ht="25.5">
      <c r="A185" s="3">
        <f t="shared" si="13"/>
        <v>172</v>
      </c>
      <c r="B185" s="9" t="s">
        <v>37</v>
      </c>
      <c r="C185" s="9" t="s">
        <v>171</v>
      </c>
      <c r="D185" s="7"/>
      <c r="E185" s="10" t="s">
        <v>395</v>
      </c>
      <c r="F185" s="52">
        <f>F186+F193</f>
        <v>2104.4</v>
      </c>
      <c r="G185" s="52">
        <f>G186+G193</f>
        <v>2054.4</v>
      </c>
      <c r="H185" s="52">
        <f>H186+H193</f>
        <v>2054.4</v>
      </c>
    </row>
    <row r="186" spans="1:8" ht="25.5">
      <c r="A186" s="2">
        <f t="shared" si="13"/>
        <v>173</v>
      </c>
      <c r="B186" s="7" t="s">
        <v>37</v>
      </c>
      <c r="C186" s="7" t="s">
        <v>192</v>
      </c>
      <c r="D186" s="7"/>
      <c r="E186" s="8" t="s">
        <v>193</v>
      </c>
      <c r="F186" s="51">
        <f>F187+F189+F191</f>
        <v>1450</v>
      </c>
      <c r="G186" s="51">
        <f>G187+G189+G191</f>
        <v>1450</v>
      </c>
      <c r="H186" s="51">
        <f>H187+H189+H191</f>
        <v>1450</v>
      </c>
    </row>
    <row r="187" spans="1:8" ht="25.5">
      <c r="A187" s="3">
        <f t="shared" si="13"/>
        <v>174</v>
      </c>
      <c r="B187" s="9" t="s">
        <v>37</v>
      </c>
      <c r="C187" s="9" t="s">
        <v>204</v>
      </c>
      <c r="D187" s="9"/>
      <c r="E187" s="10" t="s">
        <v>205</v>
      </c>
      <c r="F187" s="52">
        <f>F188</f>
        <v>60</v>
      </c>
      <c r="G187" s="52">
        <f>G188</f>
        <v>60</v>
      </c>
      <c r="H187" s="52">
        <f>H188</f>
        <v>60</v>
      </c>
    </row>
    <row r="188" spans="1:8" ht="25.5">
      <c r="A188" s="3">
        <f t="shared" si="13"/>
        <v>175</v>
      </c>
      <c r="B188" s="9" t="s">
        <v>37</v>
      </c>
      <c r="C188" s="9" t="s">
        <v>204</v>
      </c>
      <c r="D188" s="9">
        <v>633</v>
      </c>
      <c r="E188" s="10" t="s">
        <v>374</v>
      </c>
      <c r="F188" s="52">
        <v>60</v>
      </c>
      <c r="G188" s="52">
        <v>60</v>
      </c>
      <c r="H188" s="52">
        <v>60</v>
      </c>
    </row>
    <row r="189" spans="1:8" s="31" customFormat="1" ht="25.5">
      <c r="A189" s="3">
        <f t="shared" si="13"/>
        <v>176</v>
      </c>
      <c r="B189" s="9" t="s">
        <v>37</v>
      </c>
      <c r="C189" s="9" t="s">
        <v>194</v>
      </c>
      <c r="D189" s="9"/>
      <c r="E189" s="10" t="s">
        <v>375</v>
      </c>
      <c r="F189" s="52">
        <f>F190</f>
        <v>1270</v>
      </c>
      <c r="G189" s="52">
        <f>G190</f>
        <v>1270</v>
      </c>
      <c r="H189" s="52">
        <f>H190</f>
        <v>1270</v>
      </c>
    </row>
    <row r="190" spans="1:8" s="31" customFormat="1" ht="38.25">
      <c r="A190" s="3">
        <f t="shared" si="13"/>
        <v>177</v>
      </c>
      <c r="B190" s="9" t="s">
        <v>37</v>
      </c>
      <c r="C190" s="9" t="s">
        <v>194</v>
      </c>
      <c r="D190" s="9">
        <v>811</v>
      </c>
      <c r="E190" s="17" t="s">
        <v>352</v>
      </c>
      <c r="F190" s="52">
        <v>1270</v>
      </c>
      <c r="G190" s="52">
        <v>1270</v>
      </c>
      <c r="H190" s="52">
        <v>1270</v>
      </c>
    </row>
    <row r="191" spans="1:8" ht="12.75">
      <c r="A191" s="3">
        <f t="shared" si="13"/>
        <v>178</v>
      </c>
      <c r="B191" s="9" t="s">
        <v>37</v>
      </c>
      <c r="C191" s="9" t="s">
        <v>206</v>
      </c>
      <c r="D191" s="9"/>
      <c r="E191" s="10" t="s">
        <v>124</v>
      </c>
      <c r="F191" s="52">
        <f>F192</f>
        <v>120</v>
      </c>
      <c r="G191" s="52">
        <f>G192</f>
        <v>120</v>
      </c>
      <c r="H191" s="52">
        <f>H192</f>
        <v>120</v>
      </c>
    </row>
    <row r="192" spans="1:8" ht="12.75">
      <c r="A192" s="3">
        <f t="shared" si="13"/>
        <v>179</v>
      </c>
      <c r="B192" s="9" t="s">
        <v>37</v>
      </c>
      <c r="C192" s="9" t="s">
        <v>206</v>
      </c>
      <c r="D192" s="9">
        <v>244</v>
      </c>
      <c r="E192" s="6" t="s">
        <v>333</v>
      </c>
      <c r="F192" s="52">
        <v>120</v>
      </c>
      <c r="G192" s="52">
        <v>120</v>
      </c>
      <c r="H192" s="52">
        <v>120</v>
      </c>
    </row>
    <row r="193" spans="1:8" ht="38.25">
      <c r="A193" s="2">
        <f t="shared" si="13"/>
        <v>180</v>
      </c>
      <c r="B193" s="7" t="s">
        <v>37</v>
      </c>
      <c r="C193" s="7" t="s">
        <v>207</v>
      </c>
      <c r="D193" s="7"/>
      <c r="E193" s="8" t="s">
        <v>208</v>
      </c>
      <c r="F193" s="51">
        <f aca="true" t="shared" si="19" ref="F193:H194">F194</f>
        <v>654.4</v>
      </c>
      <c r="G193" s="51">
        <f t="shared" si="19"/>
        <v>604.4</v>
      </c>
      <c r="H193" s="51">
        <f t="shared" si="19"/>
        <v>604.4</v>
      </c>
    </row>
    <row r="194" spans="1:8" ht="25.5">
      <c r="A194" s="3">
        <f t="shared" si="13"/>
        <v>181</v>
      </c>
      <c r="B194" s="9" t="s">
        <v>37</v>
      </c>
      <c r="C194" s="9" t="s">
        <v>209</v>
      </c>
      <c r="D194" s="9"/>
      <c r="E194" s="10" t="s">
        <v>210</v>
      </c>
      <c r="F194" s="52">
        <f t="shared" si="19"/>
        <v>654.4</v>
      </c>
      <c r="G194" s="52">
        <f t="shared" si="19"/>
        <v>604.4</v>
      </c>
      <c r="H194" s="52">
        <f t="shared" si="19"/>
        <v>604.4</v>
      </c>
    </row>
    <row r="195" spans="1:8" ht="12.75">
      <c r="A195" s="3">
        <f t="shared" si="13"/>
        <v>182</v>
      </c>
      <c r="B195" s="9" t="s">
        <v>37</v>
      </c>
      <c r="C195" s="9" t="s">
        <v>209</v>
      </c>
      <c r="D195" s="9">
        <v>244</v>
      </c>
      <c r="E195" s="6" t="s">
        <v>333</v>
      </c>
      <c r="F195" s="52">
        <v>654.4</v>
      </c>
      <c r="G195" s="52">
        <v>604.4</v>
      </c>
      <c r="H195" s="52">
        <v>604.4</v>
      </c>
    </row>
    <row r="196" spans="1:8" ht="12.75">
      <c r="A196" s="2">
        <f t="shared" si="13"/>
        <v>183</v>
      </c>
      <c r="B196" s="7" t="s">
        <v>39</v>
      </c>
      <c r="C196" s="7"/>
      <c r="D196" s="7"/>
      <c r="E196" s="7" t="s">
        <v>40</v>
      </c>
      <c r="F196" s="51">
        <f>F197+F202+F220+F228</f>
        <v>151009.5</v>
      </c>
      <c r="G196" s="51">
        <f>G197+G202+G228</f>
        <v>9917.4</v>
      </c>
      <c r="H196" s="51">
        <f>H197+H202+H228</f>
        <v>8748</v>
      </c>
    </row>
    <row r="197" spans="1:8" ht="12.75">
      <c r="A197" s="2">
        <f t="shared" si="13"/>
        <v>184</v>
      </c>
      <c r="B197" s="7" t="s">
        <v>211</v>
      </c>
      <c r="C197" s="7"/>
      <c r="D197" s="7"/>
      <c r="E197" s="8" t="s">
        <v>212</v>
      </c>
      <c r="F197" s="51">
        <f>F198</f>
        <v>0</v>
      </c>
      <c r="G197" s="51">
        <f aca="true" t="shared" si="20" ref="G197:H200">G198</f>
        <v>9896.4</v>
      </c>
      <c r="H197" s="51">
        <f t="shared" si="20"/>
        <v>8727</v>
      </c>
    </row>
    <row r="198" spans="1:8" ht="25.5">
      <c r="A198" s="3">
        <f t="shared" si="13"/>
        <v>185</v>
      </c>
      <c r="B198" s="9" t="s">
        <v>211</v>
      </c>
      <c r="C198" s="9" t="s">
        <v>171</v>
      </c>
      <c r="D198" s="7"/>
      <c r="E198" s="10" t="s">
        <v>395</v>
      </c>
      <c r="F198" s="52">
        <f>F199</f>
        <v>0</v>
      </c>
      <c r="G198" s="52">
        <f t="shared" si="20"/>
        <v>9896.4</v>
      </c>
      <c r="H198" s="52">
        <f t="shared" si="20"/>
        <v>8727</v>
      </c>
    </row>
    <row r="199" spans="1:8" ht="25.5">
      <c r="A199" s="2">
        <f t="shared" si="13"/>
        <v>186</v>
      </c>
      <c r="B199" s="7" t="s">
        <v>211</v>
      </c>
      <c r="C199" s="7" t="s">
        <v>213</v>
      </c>
      <c r="D199" s="7"/>
      <c r="E199" s="8" t="s">
        <v>214</v>
      </c>
      <c r="F199" s="51">
        <f>F200</f>
        <v>0</v>
      </c>
      <c r="G199" s="51">
        <f t="shared" si="20"/>
        <v>9896.4</v>
      </c>
      <c r="H199" s="51">
        <f t="shared" si="20"/>
        <v>8727</v>
      </c>
    </row>
    <row r="200" spans="1:8" ht="12.75">
      <c r="A200" s="3">
        <f t="shared" si="13"/>
        <v>187</v>
      </c>
      <c r="B200" s="9" t="s">
        <v>211</v>
      </c>
      <c r="C200" s="9" t="s">
        <v>215</v>
      </c>
      <c r="D200" s="9"/>
      <c r="E200" s="10" t="s">
        <v>216</v>
      </c>
      <c r="F200" s="52">
        <f>F201</f>
        <v>0</v>
      </c>
      <c r="G200" s="52">
        <f t="shared" si="20"/>
        <v>9896.4</v>
      </c>
      <c r="H200" s="52">
        <f t="shared" si="20"/>
        <v>8727</v>
      </c>
    </row>
    <row r="201" spans="1:8" ht="12.75">
      <c r="A201" s="3">
        <f t="shared" si="13"/>
        <v>188</v>
      </c>
      <c r="B201" s="9" t="s">
        <v>211</v>
      </c>
      <c r="C201" s="9" t="s">
        <v>215</v>
      </c>
      <c r="D201" s="9">
        <v>540</v>
      </c>
      <c r="E201" s="10" t="s">
        <v>125</v>
      </c>
      <c r="F201" s="52">
        <v>0</v>
      </c>
      <c r="G201" s="52">
        <v>9896.4</v>
      </c>
      <c r="H201" s="52">
        <v>8727</v>
      </c>
    </row>
    <row r="202" spans="1:8" ht="12.75">
      <c r="A202" s="2">
        <f t="shared" si="13"/>
        <v>189</v>
      </c>
      <c r="B202" s="7" t="s">
        <v>41</v>
      </c>
      <c r="C202" s="7"/>
      <c r="D202" s="7"/>
      <c r="E202" s="8" t="s">
        <v>42</v>
      </c>
      <c r="F202" s="51">
        <f>F203</f>
        <v>139057.1</v>
      </c>
      <c r="G202" s="51">
        <f>G203</f>
        <v>0</v>
      </c>
      <c r="H202" s="51">
        <f>H203</f>
        <v>0</v>
      </c>
    </row>
    <row r="203" spans="1:8" ht="25.5">
      <c r="A203" s="3">
        <f t="shared" si="13"/>
        <v>190</v>
      </c>
      <c r="B203" s="9" t="s">
        <v>41</v>
      </c>
      <c r="C203" s="9" t="s">
        <v>171</v>
      </c>
      <c r="D203" s="7"/>
      <c r="E203" s="10" t="s">
        <v>395</v>
      </c>
      <c r="F203" s="52">
        <f>F204+F213</f>
        <v>139057.1</v>
      </c>
      <c r="G203" s="52">
        <f>G204+G213</f>
        <v>0</v>
      </c>
      <c r="H203" s="52">
        <f>H204+H213</f>
        <v>0</v>
      </c>
    </row>
    <row r="204" spans="1:8" ht="25.5">
      <c r="A204" s="2">
        <f t="shared" si="13"/>
        <v>191</v>
      </c>
      <c r="B204" s="7" t="s">
        <v>41</v>
      </c>
      <c r="C204" s="7" t="s">
        <v>213</v>
      </c>
      <c r="D204" s="7"/>
      <c r="E204" s="8" t="s">
        <v>214</v>
      </c>
      <c r="F204" s="51">
        <f>F205+F207+F210</f>
        <v>120574.20000000001</v>
      </c>
      <c r="G204" s="51">
        <f>G205+G210</f>
        <v>0</v>
      </c>
      <c r="H204" s="51">
        <f>H205+H210</f>
        <v>0</v>
      </c>
    </row>
    <row r="205" spans="1:8" ht="12.75">
      <c r="A205" s="3">
        <f t="shared" si="13"/>
        <v>192</v>
      </c>
      <c r="B205" s="9" t="s">
        <v>41</v>
      </c>
      <c r="C205" s="9" t="s">
        <v>364</v>
      </c>
      <c r="D205" s="7"/>
      <c r="E205" s="10" t="s">
        <v>365</v>
      </c>
      <c r="F205" s="52">
        <f>F206</f>
        <v>1662.3</v>
      </c>
      <c r="G205" s="52">
        <f>G206</f>
        <v>0</v>
      </c>
      <c r="H205" s="52">
        <f>H206</f>
        <v>0</v>
      </c>
    </row>
    <row r="206" spans="1:8" ht="12.75">
      <c r="A206" s="3">
        <f t="shared" si="13"/>
        <v>193</v>
      </c>
      <c r="B206" s="9" t="s">
        <v>41</v>
      </c>
      <c r="C206" s="9" t="s">
        <v>364</v>
      </c>
      <c r="D206" s="9">
        <v>244</v>
      </c>
      <c r="E206" s="6" t="s">
        <v>333</v>
      </c>
      <c r="F206" s="52">
        <v>1662.3</v>
      </c>
      <c r="G206" s="52">
        <v>0</v>
      </c>
      <c r="H206" s="52">
        <v>0</v>
      </c>
    </row>
    <row r="207" spans="1:8" ht="12.75">
      <c r="A207" s="3">
        <f t="shared" si="13"/>
        <v>194</v>
      </c>
      <c r="B207" s="9" t="s">
        <v>41</v>
      </c>
      <c r="C207" s="9" t="s">
        <v>414</v>
      </c>
      <c r="D207" s="9"/>
      <c r="E207" s="6" t="s">
        <v>365</v>
      </c>
      <c r="F207" s="52">
        <f>F208+F209</f>
        <v>115135.8</v>
      </c>
      <c r="G207" s="52">
        <f>G208+G209</f>
        <v>0</v>
      </c>
      <c r="H207" s="52">
        <f>H208+H209</f>
        <v>0</v>
      </c>
    </row>
    <row r="208" spans="1:8" ht="12.75">
      <c r="A208" s="3">
        <f t="shared" si="13"/>
        <v>195</v>
      </c>
      <c r="B208" s="9" t="s">
        <v>41</v>
      </c>
      <c r="C208" s="9" t="s">
        <v>414</v>
      </c>
      <c r="D208" s="9">
        <v>244</v>
      </c>
      <c r="E208" s="6" t="s">
        <v>333</v>
      </c>
      <c r="F208" s="52">
        <v>1798.6</v>
      </c>
      <c r="G208" s="52">
        <v>0</v>
      </c>
      <c r="H208" s="52">
        <v>0</v>
      </c>
    </row>
    <row r="209" spans="1:8" ht="25.5">
      <c r="A209" s="3">
        <f t="shared" si="13"/>
        <v>196</v>
      </c>
      <c r="B209" s="9"/>
      <c r="C209" s="9"/>
      <c r="D209" s="9">
        <v>414</v>
      </c>
      <c r="E209" s="6" t="s">
        <v>377</v>
      </c>
      <c r="F209" s="52">
        <v>113337.2</v>
      </c>
      <c r="G209" s="52">
        <v>0</v>
      </c>
      <c r="H209" s="52">
        <v>0</v>
      </c>
    </row>
    <row r="210" spans="1:8" ht="12.75">
      <c r="A210" s="3">
        <f aca="true" t="shared" si="21" ref="A210:A273">A209+1</f>
        <v>197</v>
      </c>
      <c r="B210" s="9" t="s">
        <v>41</v>
      </c>
      <c r="C210" s="9" t="s">
        <v>376</v>
      </c>
      <c r="D210" s="9"/>
      <c r="E210" s="10" t="s">
        <v>365</v>
      </c>
      <c r="F210" s="52">
        <f>F211+F212</f>
        <v>3776.1</v>
      </c>
      <c r="G210" s="52">
        <f>G212</f>
        <v>0</v>
      </c>
      <c r="H210" s="52">
        <f>H212</f>
        <v>0</v>
      </c>
    </row>
    <row r="211" spans="1:8" ht="12.75">
      <c r="A211" s="3">
        <f t="shared" si="21"/>
        <v>198</v>
      </c>
      <c r="B211" s="9" t="s">
        <v>41</v>
      </c>
      <c r="C211" s="9" t="s">
        <v>376</v>
      </c>
      <c r="D211" s="9">
        <v>244</v>
      </c>
      <c r="E211" s="10" t="s">
        <v>333</v>
      </c>
      <c r="F211" s="52">
        <v>30.5</v>
      </c>
      <c r="G211" s="52">
        <v>0</v>
      </c>
      <c r="H211" s="52">
        <v>0</v>
      </c>
    </row>
    <row r="212" spans="1:8" ht="25.5">
      <c r="A212" s="3">
        <f t="shared" si="21"/>
        <v>199</v>
      </c>
      <c r="B212" s="9"/>
      <c r="C212" s="9"/>
      <c r="D212" s="9">
        <v>414</v>
      </c>
      <c r="E212" s="6" t="s">
        <v>377</v>
      </c>
      <c r="F212" s="52">
        <v>3745.6</v>
      </c>
      <c r="G212" s="52">
        <v>0</v>
      </c>
      <c r="H212" s="52">
        <v>0</v>
      </c>
    </row>
    <row r="213" spans="1:8" ht="38.25">
      <c r="A213" s="2">
        <f t="shared" si="21"/>
        <v>200</v>
      </c>
      <c r="B213" s="7" t="s">
        <v>41</v>
      </c>
      <c r="C213" s="7" t="s">
        <v>207</v>
      </c>
      <c r="D213" s="7"/>
      <c r="E213" s="8" t="s">
        <v>208</v>
      </c>
      <c r="F213" s="51">
        <f>F214+F216+F218</f>
        <v>18482.9</v>
      </c>
      <c r="G213" s="51">
        <f>G214+G216+G218</f>
        <v>0</v>
      </c>
      <c r="H213" s="51">
        <f>H214+H216+H218</f>
        <v>0</v>
      </c>
    </row>
    <row r="214" spans="1:8" ht="25.5">
      <c r="A214" s="3">
        <f t="shared" si="21"/>
        <v>201</v>
      </c>
      <c r="B214" s="9" t="s">
        <v>41</v>
      </c>
      <c r="C214" s="9" t="s">
        <v>353</v>
      </c>
      <c r="D214" s="9"/>
      <c r="E214" s="18" t="s">
        <v>378</v>
      </c>
      <c r="F214" s="52">
        <f>F215</f>
        <v>1066.1</v>
      </c>
      <c r="G214" s="52">
        <f>G215</f>
        <v>0</v>
      </c>
      <c r="H214" s="52">
        <f>H215</f>
        <v>0</v>
      </c>
    </row>
    <row r="215" spans="1:8" ht="12.75">
      <c r="A215" s="3">
        <f t="shared" si="21"/>
        <v>202</v>
      </c>
      <c r="B215" s="9" t="s">
        <v>41</v>
      </c>
      <c r="C215" s="9" t="s">
        <v>353</v>
      </c>
      <c r="D215" s="9">
        <v>244</v>
      </c>
      <c r="E215" s="6" t="s">
        <v>333</v>
      </c>
      <c r="F215" s="52">
        <v>1066.1</v>
      </c>
      <c r="G215" s="52">
        <v>0</v>
      </c>
      <c r="H215" s="52">
        <v>0</v>
      </c>
    </row>
    <row r="216" spans="1:8" s="31" customFormat="1" ht="38.25">
      <c r="A216" s="3">
        <f t="shared" si="21"/>
        <v>203</v>
      </c>
      <c r="B216" s="9" t="s">
        <v>41</v>
      </c>
      <c r="C216" s="9" t="s">
        <v>366</v>
      </c>
      <c r="D216" s="9"/>
      <c r="E216" s="18" t="s">
        <v>379</v>
      </c>
      <c r="F216" s="52">
        <f>F217</f>
        <v>13099.8</v>
      </c>
      <c r="G216" s="52">
        <f>G217</f>
        <v>0</v>
      </c>
      <c r="H216" s="52">
        <f>H217</f>
        <v>0</v>
      </c>
    </row>
    <row r="217" spans="1:8" s="31" customFormat="1" ht="12.75">
      <c r="A217" s="3">
        <f t="shared" si="21"/>
        <v>204</v>
      </c>
      <c r="B217" s="9" t="s">
        <v>41</v>
      </c>
      <c r="C217" s="9" t="s">
        <v>366</v>
      </c>
      <c r="D217" s="9">
        <v>244</v>
      </c>
      <c r="E217" s="6" t="s">
        <v>333</v>
      </c>
      <c r="F217" s="52">
        <v>13099.8</v>
      </c>
      <c r="G217" s="52">
        <v>0</v>
      </c>
      <c r="H217" s="52">
        <v>0</v>
      </c>
    </row>
    <row r="218" spans="1:8" ht="13.5" customHeight="1">
      <c r="A218" s="3">
        <f t="shared" si="21"/>
        <v>205</v>
      </c>
      <c r="B218" s="9" t="s">
        <v>41</v>
      </c>
      <c r="C218" s="9" t="s">
        <v>380</v>
      </c>
      <c r="D218" s="9"/>
      <c r="E218" s="18" t="s">
        <v>381</v>
      </c>
      <c r="F218" s="52">
        <f>F219</f>
        <v>4317</v>
      </c>
      <c r="G218" s="52">
        <f>G219</f>
        <v>0</v>
      </c>
      <c r="H218" s="52">
        <f>H219</f>
        <v>0</v>
      </c>
    </row>
    <row r="219" spans="1:8" ht="12.75">
      <c r="A219" s="3">
        <f t="shared" si="21"/>
        <v>206</v>
      </c>
      <c r="B219" s="9" t="s">
        <v>41</v>
      </c>
      <c r="C219" s="9" t="s">
        <v>380</v>
      </c>
      <c r="D219" s="9">
        <v>244</v>
      </c>
      <c r="E219" s="6" t="s">
        <v>333</v>
      </c>
      <c r="F219" s="52">
        <v>4317</v>
      </c>
      <c r="G219" s="52">
        <v>0</v>
      </c>
      <c r="H219" s="52">
        <v>0</v>
      </c>
    </row>
    <row r="220" spans="1:8" ht="12.75">
      <c r="A220" s="2">
        <f t="shared" si="21"/>
        <v>207</v>
      </c>
      <c r="B220" s="7" t="s">
        <v>415</v>
      </c>
      <c r="C220" s="7"/>
      <c r="D220" s="7"/>
      <c r="E220" s="5" t="s">
        <v>416</v>
      </c>
      <c r="F220" s="51">
        <f>F221</f>
        <v>11936.400000000001</v>
      </c>
      <c r="G220" s="51">
        <f>G221</f>
        <v>0</v>
      </c>
      <c r="H220" s="51">
        <f>H221</f>
        <v>0</v>
      </c>
    </row>
    <row r="221" spans="1:8" ht="25.5">
      <c r="A221" s="3">
        <f t="shared" si="21"/>
        <v>208</v>
      </c>
      <c r="B221" s="9" t="s">
        <v>415</v>
      </c>
      <c r="C221" s="9" t="s">
        <v>171</v>
      </c>
      <c r="D221" s="9"/>
      <c r="E221" s="10" t="s">
        <v>395</v>
      </c>
      <c r="F221" s="52">
        <f>F222+F225</f>
        <v>11936.400000000001</v>
      </c>
      <c r="G221" s="52">
        <f>G222+G225</f>
        <v>0</v>
      </c>
      <c r="H221" s="52">
        <f>H222+H225</f>
        <v>0</v>
      </c>
    </row>
    <row r="222" spans="1:8" ht="25.5">
      <c r="A222" s="2">
        <f t="shared" si="21"/>
        <v>209</v>
      </c>
      <c r="B222" s="7" t="s">
        <v>415</v>
      </c>
      <c r="C222" s="7" t="s">
        <v>213</v>
      </c>
      <c r="D222" s="7"/>
      <c r="E222" s="8" t="s">
        <v>214</v>
      </c>
      <c r="F222" s="51">
        <f aca="true" t="shared" si="22" ref="F222:H223">F223</f>
        <v>4406.3</v>
      </c>
      <c r="G222" s="51">
        <f t="shared" si="22"/>
        <v>0</v>
      </c>
      <c r="H222" s="51">
        <f t="shared" si="22"/>
        <v>0</v>
      </c>
    </row>
    <row r="223" spans="1:8" ht="25.5">
      <c r="A223" s="3">
        <f t="shared" si="21"/>
        <v>210</v>
      </c>
      <c r="B223" s="9" t="s">
        <v>415</v>
      </c>
      <c r="C223" s="9" t="s">
        <v>417</v>
      </c>
      <c r="D223" s="9"/>
      <c r="E223" s="6" t="s">
        <v>418</v>
      </c>
      <c r="F223" s="52">
        <f t="shared" si="22"/>
        <v>4406.3</v>
      </c>
      <c r="G223" s="52">
        <f t="shared" si="22"/>
        <v>0</v>
      </c>
      <c r="H223" s="52">
        <f t="shared" si="22"/>
        <v>0</v>
      </c>
    </row>
    <row r="224" spans="1:8" ht="12.75">
      <c r="A224" s="3">
        <f t="shared" si="21"/>
        <v>211</v>
      </c>
      <c r="B224" s="9" t="s">
        <v>415</v>
      </c>
      <c r="C224" s="9" t="s">
        <v>417</v>
      </c>
      <c r="D224" s="9">
        <v>540</v>
      </c>
      <c r="E224" s="6" t="s">
        <v>18</v>
      </c>
      <c r="F224" s="52">
        <v>4406.3</v>
      </c>
      <c r="G224" s="52">
        <v>0</v>
      </c>
      <c r="H224" s="52">
        <v>0</v>
      </c>
    </row>
    <row r="225" spans="1:8" ht="25.5">
      <c r="A225" s="2">
        <f t="shared" si="21"/>
        <v>212</v>
      </c>
      <c r="B225" s="7" t="s">
        <v>415</v>
      </c>
      <c r="C225" s="7" t="s">
        <v>419</v>
      </c>
      <c r="D225" s="7"/>
      <c r="E225" s="5" t="s">
        <v>420</v>
      </c>
      <c r="F225" s="51">
        <f aca="true" t="shared" si="23" ref="F225:H226">F226</f>
        <v>7530.1</v>
      </c>
      <c r="G225" s="51">
        <f t="shared" si="23"/>
        <v>0</v>
      </c>
      <c r="H225" s="51">
        <f t="shared" si="23"/>
        <v>0</v>
      </c>
    </row>
    <row r="226" spans="1:8" ht="25.5">
      <c r="A226" s="3">
        <f t="shared" si="21"/>
        <v>213</v>
      </c>
      <c r="B226" s="9" t="s">
        <v>415</v>
      </c>
      <c r="C226" s="9" t="s">
        <v>421</v>
      </c>
      <c r="D226" s="9"/>
      <c r="E226" s="6" t="s">
        <v>422</v>
      </c>
      <c r="F226" s="52">
        <f t="shared" si="23"/>
        <v>7530.1</v>
      </c>
      <c r="G226" s="52">
        <f t="shared" si="23"/>
        <v>0</v>
      </c>
      <c r="H226" s="52">
        <f t="shared" si="23"/>
        <v>0</v>
      </c>
    </row>
    <row r="227" spans="1:8" ht="12.75">
      <c r="A227" s="3">
        <f t="shared" si="21"/>
        <v>214</v>
      </c>
      <c r="B227" s="9" t="s">
        <v>415</v>
      </c>
      <c r="C227" s="9" t="s">
        <v>421</v>
      </c>
      <c r="D227" s="9">
        <v>540</v>
      </c>
      <c r="E227" s="6" t="s">
        <v>18</v>
      </c>
      <c r="F227" s="52">
        <v>7530.1</v>
      </c>
      <c r="G227" s="52">
        <v>0</v>
      </c>
      <c r="H227" s="52">
        <v>0</v>
      </c>
    </row>
    <row r="228" spans="1:8" ht="12.75">
      <c r="A228" s="2">
        <f t="shared" si="21"/>
        <v>215</v>
      </c>
      <c r="B228" s="7" t="s">
        <v>313</v>
      </c>
      <c r="C228" s="7"/>
      <c r="D228" s="7"/>
      <c r="E228" s="8" t="s">
        <v>314</v>
      </c>
      <c r="F228" s="51">
        <f>F229</f>
        <v>16</v>
      </c>
      <c r="G228" s="51">
        <f aca="true" t="shared" si="24" ref="G228:H231">G229</f>
        <v>21</v>
      </c>
      <c r="H228" s="51">
        <f t="shared" si="24"/>
        <v>21</v>
      </c>
    </row>
    <row r="229" spans="1:8" ht="25.5">
      <c r="A229" s="3">
        <f t="shared" si="21"/>
        <v>216</v>
      </c>
      <c r="B229" s="9" t="s">
        <v>313</v>
      </c>
      <c r="C229" s="9" t="s">
        <v>171</v>
      </c>
      <c r="D229" s="7"/>
      <c r="E229" s="10" t="s">
        <v>395</v>
      </c>
      <c r="F229" s="52">
        <f>F230</f>
        <v>16</v>
      </c>
      <c r="G229" s="52">
        <f t="shared" si="24"/>
        <v>21</v>
      </c>
      <c r="H229" s="52">
        <f t="shared" si="24"/>
        <v>21</v>
      </c>
    </row>
    <row r="230" spans="1:8" ht="25.5">
      <c r="A230" s="2">
        <f t="shared" si="21"/>
        <v>217</v>
      </c>
      <c r="B230" s="7" t="s">
        <v>313</v>
      </c>
      <c r="C230" s="7" t="s">
        <v>236</v>
      </c>
      <c r="D230" s="7"/>
      <c r="E230" s="8" t="s">
        <v>315</v>
      </c>
      <c r="F230" s="51">
        <f>F231</f>
        <v>16</v>
      </c>
      <c r="G230" s="51">
        <f t="shared" si="24"/>
        <v>21</v>
      </c>
      <c r="H230" s="51">
        <f t="shared" si="24"/>
        <v>21</v>
      </c>
    </row>
    <row r="231" spans="1:8" s="34" customFormat="1" ht="51">
      <c r="A231" s="3">
        <f t="shared" si="21"/>
        <v>218</v>
      </c>
      <c r="B231" s="9" t="s">
        <v>313</v>
      </c>
      <c r="C231" s="9" t="s">
        <v>316</v>
      </c>
      <c r="D231" s="9"/>
      <c r="E231" s="37" t="s">
        <v>317</v>
      </c>
      <c r="F231" s="52">
        <f>F232</f>
        <v>16</v>
      </c>
      <c r="G231" s="52">
        <f t="shared" si="24"/>
        <v>21</v>
      </c>
      <c r="H231" s="52">
        <f t="shared" si="24"/>
        <v>21</v>
      </c>
    </row>
    <row r="232" spans="1:12" s="32" customFormat="1" ht="38.25">
      <c r="A232" s="3">
        <f t="shared" si="21"/>
        <v>219</v>
      </c>
      <c r="B232" s="9" t="s">
        <v>313</v>
      </c>
      <c r="C232" s="9" t="s">
        <v>316</v>
      </c>
      <c r="D232" s="9">
        <v>811</v>
      </c>
      <c r="E232" s="17" t="s">
        <v>352</v>
      </c>
      <c r="F232" s="52">
        <v>16</v>
      </c>
      <c r="G232" s="52">
        <v>21</v>
      </c>
      <c r="H232" s="52">
        <v>21</v>
      </c>
      <c r="J232" s="35"/>
      <c r="K232" s="35"/>
      <c r="L232" s="35"/>
    </row>
    <row r="233" spans="1:12" ht="12.75">
      <c r="A233" s="2">
        <f t="shared" si="21"/>
        <v>220</v>
      </c>
      <c r="B233" s="7" t="s">
        <v>43</v>
      </c>
      <c r="C233" s="7"/>
      <c r="D233" s="7"/>
      <c r="E233" s="7" t="s">
        <v>44</v>
      </c>
      <c r="F233" s="51">
        <f>F234</f>
        <v>65</v>
      </c>
      <c r="G233" s="51">
        <f aca="true" t="shared" si="25" ref="G233:H235">G234</f>
        <v>65</v>
      </c>
      <c r="H233" s="51">
        <f t="shared" si="25"/>
        <v>65</v>
      </c>
      <c r="J233" s="29"/>
      <c r="K233" s="29"/>
      <c r="L233" s="29"/>
    </row>
    <row r="234" spans="1:8" ht="25.5">
      <c r="A234" s="2">
        <f t="shared" si="21"/>
        <v>221</v>
      </c>
      <c r="B234" s="7" t="s">
        <v>45</v>
      </c>
      <c r="C234" s="7"/>
      <c r="D234" s="7"/>
      <c r="E234" s="8" t="s">
        <v>159</v>
      </c>
      <c r="F234" s="51">
        <f>F235</f>
        <v>65</v>
      </c>
      <c r="G234" s="51">
        <f t="shared" si="25"/>
        <v>65</v>
      </c>
      <c r="H234" s="51">
        <f t="shared" si="25"/>
        <v>65</v>
      </c>
    </row>
    <row r="235" spans="1:8" ht="25.5">
      <c r="A235" s="3">
        <f t="shared" si="21"/>
        <v>222</v>
      </c>
      <c r="B235" s="9" t="s">
        <v>45</v>
      </c>
      <c r="C235" s="9" t="s">
        <v>171</v>
      </c>
      <c r="D235" s="7"/>
      <c r="E235" s="10" t="s">
        <v>395</v>
      </c>
      <c r="F235" s="52">
        <f>F236</f>
        <v>65</v>
      </c>
      <c r="G235" s="52">
        <f t="shared" si="25"/>
        <v>65</v>
      </c>
      <c r="H235" s="52">
        <f t="shared" si="25"/>
        <v>65</v>
      </c>
    </row>
    <row r="236" spans="1:8" ht="38.25">
      <c r="A236" s="2">
        <f t="shared" si="21"/>
        <v>223</v>
      </c>
      <c r="B236" s="7" t="s">
        <v>45</v>
      </c>
      <c r="C236" s="7" t="s">
        <v>198</v>
      </c>
      <c r="D236" s="7"/>
      <c r="E236" s="19" t="s">
        <v>199</v>
      </c>
      <c r="F236" s="51">
        <f>F237+F239</f>
        <v>65</v>
      </c>
      <c r="G236" s="51">
        <f>G237+G239</f>
        <v>65</v>
      </c>
      <c r="H236" s="51">
        <f>H237+H239</f>
        <v>65</v>
      </c>
    </row>
    <row r="237" spans="1:8" ht="25.5">
      <c r="A237" s="3">
        <f t="shared" si="21"/>
        <v>224</v>
      </c>
      <c r="B237" s="9" t="s">
        <v>45</v>
      </c>
      <c r="C237" s="9" t="s">
        <v>217</v>
      </c>
      <c r="D237" s="9"/>
      <c r="E237" s="10" t="s">
        <v>108</v>
      </c>
      <c r="F237" s="52">
        <f>F238</f>
        <v>20.1</v>
      </c>
      <c r="G237" s="52">
        <f>G238</f>
        <v>20.1</v>
      </c>
      <c r="H237" s="52">
        <f>H238</f>
        <v>20.1</v>
      </c>
    </row>
    <row r="238" spans="1:8" ht="12.75">
      <c r="A238" s="3">
        <f t="shared" si="21"/>
        <v>225</v>
      </c>
      <c r="B238" s="9" t="s">
        <v>45</v>
      </c>
      <c r="C238" s="9" t="s">
        <v>217</v>
      </c>
      <c r="D238" s="9">
        <v>244</v>
      </c>
      <c r="E238" s="6" t="s">
        <v>333</v>
      </c>
      <c r="F238" s="52">
        <v>20.1</v>
      </c>
      <c r="G238" s="52">
        <v>20.1</v>
      </c>
      <c r="H238" s="52">
        <v>20.1</v>
      </c>
    </row>
    <row r="239" spans="1:8" ht="38.25">
      <c r="A239" s="3">
        <f t="shared" si="21"/>
        <v>226</v>
      </c>
      <c r="B239" s="9" t="s">
        <v>45</v>
      </c>
      <c r="C239" s="9" t="s">
        <v>218</v>
      </c>
      <c r="D239" s="7"/>
      <c r="E239" s="10" t="s">
        <v>219</v>
      </c>
      <c r="F239" s="52">
        <f>F240</f>
        <v>44.9</v>
      </c>
      <c r="G239" s="52">
        <f>G240</f>
        <v>44.9</v>
      </c>
      <c r="H239" s="52">
        <f>H240</f>
        <v>44.9</v>
      </c>
    </row>
    <row r="240" spans="1:8" ht="12.75">
      <c r="A240" s="3">
        <f t="shared" si="21"/>
        <v>227</v>
      </c>
      <c r="B240" s="9" t="s">
        <v>45</v>
      </c>
      <c r="C240" s="9" t="s">
        <v>218</v>
      </c>
      <c r="D240" s="9">
        <v>244</v>
      </c>
      <c r="E240" s="6" t="s">
        <v>333</v>
      </c>
      <c r="F240" s="52">
        <v>44.9</v>
      </c>
      <c r="G240" s="52">
        <v>44.9</v>
      </c>
      <c r="H240" s="52">
        <v>44.9</v>
      </c>
    </row>
    <row r="241" spans="1:8" ht="12.75">
      <c r="A241" s="2">
        <f t="shared" si="21"/>
        <v>228</v>
      </c>
      <c r="B241" s="2" t="s">
        <v>46</v>
      </c>
      <c r="C241" s="2"/>
      <c r="D241" s="2"/>
      <c r="E241" s="2" t="s">
        <v>47</v>
      </c>
      <c r="F241" s="13">
        <f>F242+F271+F331+F375+F316</f>
        <v>400407.2</v>
      </c>
      <c r="G241" s="13">
        <f>G242+G271+G331+G375+G316</f>
        <v>368075.1</v>
      </c>
      <c r="H241" s="13">
        <f>H242+H271+H331+H375+H316</f>
        <v>375522.99999999994</v>
      </c>
    </row>
    <row r="242" spans="1:8" ht="12.75">
      <c r="A242" s="2">
        <f t="shared" si="21"/>
        <v>229</v>
      </c>
      <c r="B242" s="2" t="s">
        <v>48</v>
      </c>
      <c r="C242" s="3"/>
      <c r="D242" s="3"/>
      <c r="E242" s="5" t="s">
        <v>49</v>
      </c>
      <c r="F242" s="13">
        <f>F243</f>
        <v>135856.5</v>
      </c>
      <c r="G242" s="13">
        <f>G243</f>
        <v>131593.1</v>
      </c>
      <c r="H242" s="13">
        <f>H243</f>
        <v>131631.4</v>
      </c>
    </row>
    <row r="243" spans="1:8" ht="38.25">
      <c r="A243" s="3">
        <f t="shared" si="21"/>
        <v>230</v>
      </c>
      <c r="B243" s="3" t="s">
        <v>48</v>
      </c>
      <c r="C243" s="3" t="s">
        <v>270</v>
      </c>
      <c r="D243" s="3"/>
      <c r="E243" s="6" t="s">
        <v>384</v>
      </c>
      <c r="F243" s="15">
        <f>F244+F268</f>
        <v>135856.5</v>
      </c>
      <c r="G243" s="15">
        <f>G244+G268</f>
        <v>131593.1</v>
      </c>
      <c r="H243" s="15">
        <f>H244+H268</f>
        <v>131631.4</v>
      </c>
    </row>
    <row r="244" spans="1:8" ht="25.5">
      <c r="A244" s="2">
        <f t="shared" si="21"/>
        <v>231</v>
      </c>
      <c r="B244" s="2" t="s">
        <v>48</v>
      </c>
      <c r="C244" s="2" t="s">
        <v>271</v>
      </c>
      <c r="D244" s="2"/>
      <c r="E244" s="5" t="s">
        <v>147</v>
      </c>
      <c r="F244" s="13">
        <f>F245+F255+F257+F263</f>
        <v>135820.1</v>
      </c>
      <c r="G244" s="13">
        <f>G245+G255+G257+G263</f>
        <v>131593.1</v>
      </c>
      <c r="H244" s="13">
        <f>H245+H255+H257+H263</f>
        <v>131035.7</v>
      </c>
    </row>
    <row r="245" spans="1:8" ht="38.25">
      <c r="A245" s="3">
        <f t="shared" si="21"/>
        <v>232</v>
      </c>
      <c r="B245" s="3" t="s">
        <v>48</v>
      </c>
      <c r="C245" s="3" t="s">
        <v>272</v>
      </c>
      <c r="D245" s="3"/>
      <c r="E245" s="6" t="s">
        <v>85</v>
      </c>
      <c r="F245" s="15">
        <f>F246+F250+F253+F254</f>
        <v>71147.1</v>
      </c>
      <c r="G245" s="15">
        <f>G246+G250+G253+G254</f>
        <v>63942.1</v>
      </c>
      <c r="H245" s="15">
        <f>H246+H250+H253+H254</f>
        <v>60080.7</v>
      </c>
    </row>
    <row r="246" spans="1:8" ht="12.75">
      <c r="A246" s="3">
        <f t="shared" si="21"/>
        <v>233</v>
      </c>
      <c r="B246" s="3" t="s">
        <v>48</v>
      </c>
      <c r="C246" s="3" t="s">
        <v>272</v>
      </c>
      <c r="D246" s="3">
        <v>110</v>
      </c>
      <c r="E246" s="6" t="s">
        <v>136</v>
      </c>
      <c r="F246" s="15">
        <f>F247+F248+F249</f>
        <v>31060.2</v>
      </c>
      <c r="G246" s="15">
        <f>G247+G248+G249</f>
        <v>32300.2</v>
      </c>
      <c r="H246" s="15">
        <f>H247+H248+H249</f>
        <v>33590.2</v>
      </c>
    </row>
    <row r="247" spans="1:8" ht="12.75">
      <c r="A247" s="3">
        <f t="shared" si="21"/>
        <v>234</v>
      </c>
      <c r="B247" s="3"/>
      <c r="C247" s="3"/>
      <c r="D247" s="3">
        <v>111</v>
      </c>
      <c r="E247" s="6" t="s">
        <v>186</v>
      </c>
      <c r="F247" s="15">
        <v>23824.5</v>
      </c>
      <c r="G247" s="15">
        <f>23824.5+953</f>
        <v>24777.5</v>
      </c>
      <c r="H247" s="15">
        <f>23824.5+953+991</f>
        <v>25768.5</v>
      </c>
    </row>
    <row r="248" spans="1:8" ht="25.5">
      <c r="A248" s="3">
        <f t="shared" si="21"/>
        <v>235</v>
      </c>
      <c r="B248" s="3"/>
      <c r="C248" s="3"/>
      <c r="D248" s="3">
        <v>112</v>
      </c>
      <c r="E248" s="6" t="s">
        <v>273</v>
      </c>
      <c r="F248" s="15">
        <v>40.7</v>
      </c>
      <c r="G248" s="15">
        <v>40.7</v>
      </c>
      <c r="H248" s="15">
        <v>40.7</v>
      </c>
    </row>
    <row r="249" spans="1:8" ht="25.5">
      <c r="A249" s="3">
        <f t="shared" si="21"/>
        <v>236</v>
      </c>
      <c r="B249" s="3"/>
      <c r="C249" s="3"/>
      <c r="D249" s="3">
        <v>119</v>
      </c>
      <c r="E249" s="6" t="s">
        <v>188</v>
      </c>
      <c r="F249" s="15">
        <v>7195</v>
      </c>
      <c r="G249" s="15">
        <f>7195+287</f>
        <v>7482</v>
      </c>
      <c r="H249" s="15">
        <f>7195+287+299</f>
        <v>7781</v>
      </c>
    </row>
    <row r="250" spans="1:8" ht="25.5">
      <c r="A250" s="3">
        <f t="shared" si="21"/>
        <v>237</v>
      </c>
      <c r="B250" s="3"/>
      <c r="C250" s="3"/>
      <c r="D250" s="3">
        <v>240</v>
      </c>
      <c r="E250" s="6" t="s">
        <v>135</v>
      </c>
      <c r="F250" s="15">
        <f>F251+F252</f>
        <v>31387.8</v>
      </c>
      <c r="G250" s="15">
        <f>G251+G252</f>
        <v>23171.5</v>
      </c>
      <c r="H250" s="15">
        <f>H251+H252</f>
        <v>18020.1</v>
      </c>
    </row>
    <row r="251" spans="1:8" ht="25.5">
      <c r="A251" s="3">
        <f t="shared" si="21"/>
        <v>238</v>
      </c>
      <c r="B251" s="3"/>
      <c r="C251" s="3"/>
      <c r="D251" s="3">
        <v>242</v>
      </c>
      <c r="E251" s="6" t="s">
        <v>6</v>
      </c>
      <c r="F251" s="15">
        <v>1394.8</v>
      </c>
      <c r="G251" s="15">
        <v>1283.2</v>
      </c>
      <c r="H251" s="15">
        <v>1283.2</v>
      </c>
    </row>
    <row r="252" spans="1:8" ht="12.75">
      <c r="A252" s="3">
        <f t="shared" si="21"/>
        <v>239</v>
      </c>
      <c r="B252" s="3"/>
      <c r="C252" s="3"/>
      <c r="D252" s="3">
        <v>244</v>
      </c>
      <c r="E252" s="6" t="s">
        <v>333</v>
      </c>
      <c r="F252" s="15">
        <v>29993</v>
      </c>
      <c r="G252" s="15">
        <f>23213.6-1240-85.3</f>
        <v>21888.3</v>
      </c>
      <c r="H252" s="15">
        <f>23213.6-1240-1290-3946.7</f>
        <v>16736.899999999998</v>
      </c>
    </row>
    <row r="253" spans="1:8" ht="38.25">
      <c r="A253" s="3">
        <f t="shared" si="21"/>
        <v>240</v>
      </c>
      <c r="B253" s="3"/>
      <c r="C253" s="3"/>
      <c r="D253" s="3">
        <v>621</v>
      </c>
      <c r="E253" s="6" t="s">
        <v>86</v>
      </c>
      <c r="F253" s="15">
        <v>7759</v>
      </c>
      <c r="G253" s="15">
        <v>7530.3</v>
      </c>
      <c r="H253" s="15">
        <v>7530.3</v>
      </c>
    </row>
    <row r="254" spans="1:8" ht="12.75">
      <c r="A254" s="3">
        <f t="shared" si="21"/>
        <v>241</v>
      </c>
      <c r="B254" s="3"/>
      <c r="C254" s="3"/>
      <c r="D254" s="3">
        <v>851</v>
      </c>
      <c r="E254" s="6" t="s">
        <v>88</v>
      </c>
      <c r="F254" s="15">
        <v>940.1</v>
      </c>
      <c r="G254" s="15">
        <v>940.1</v>
      </c>
      <c r="H254" s="15">
        <v>940.1</v>
      </c>
    </row>
    <row r="255" spans="1:8" ht="51">
      <c r="A255" s="3">
        <f t="shared" si="21"/>
        <v>242</v>
      </c>
      <c r="B255" s="3" t="s">
        <v>48</v>
      </c>
      <c r="C255" s="3" t="s">
        <v>274</v>
      </c>
      <c r="D255" s="3"/>
      <c r="E255" s="6" t="s">
        <v>155</v>
      </c>
      <c r="F255" s="15">
        <f>F256</f>
        <v>59</v>
      </c>
      <c r="G255" s="15">
        <f>G256</f>
        <v>0</v>
      </c>
      <c r="H255" s="15">
        <f>H256</f>
        <v>0</v>
      </c>
    </row>
    <row r="256" spans="1:8" ht="12.75">
      <c r="A256" s="3">
        <f t="shared" si="21"/>
        <v>243</v>
      </c>
      <c r="B256" s="3" t="s">
        <v>48</v>
      </c>
      <c r="C256" s="3" t="s">
        <v>274</v>
      </c>
      <c r="D256" s="3">
        <v>244</v>
      </c>
      <c r="E256" s="6" t="s">
        <v>333</v>
      </c>
      <c r="F256" s="15">
        <v>59</v>
      </c>
      <c r="G256" s="15">
        <v>0</v>
      </c>
      <c r="H256" s="15">
        <v>0</v>
      </c>
    </row>
    <row r="257" spans="1:8" ht="63.75">
      <c r="A257" s="3">
        <f t="shared" si="21"/>
        <v>244</v>
      </c>
      <c r="B257" s="3" t="s">
        <v>48</v>
      </c>
      <c r="C257" s="3" t="s">
        <v>275</v>
      </c>
      <c r="D257" s="3"/>
      <c r="E257" s="6" t="s">
        <v>137</v>
      </c>
      <c r="F257" s="15">
        <f>F258+F262</f>
        <v>63609.00000000001</v>
      </c>
      <c r="G257" s="15">
        <f>G258+G262</f>
        <v>66608</v>
      </c>
      <c r="H257" s="15">
        <f>H258+H262</f>
        <v>69870</v>
      </c>
    </row>
    <row r="258" spans="1:8" ht="12.75">
      <c r="A258" s="3">
        <f t="shared" si="21"/>
        <v>245</v>
      </c>
      <c r="B258" s="3" t="s">
        <v>48</v>
      </c>
      <c r="C258" s="3" t="s">
        <v>275</v>
      </c>
      <c r="D258" s="3">
        <v>110</v>
      </c>
      <c r="E258" s="6" t="s">
        <v>136</v>
      </c>
      <c r="F258" s="15">
        <f>F259+F261+F260</f>
        <v>53078.600000000006</v>
      </c>
      <c r="G258" s="15">
        <f>G259+G261+G260</f>
        <v>55581.1</v>
      </c>
      <c r="H258" s="15">
        <f>H259+H261+H260</f>
        <v>58303.1</v>
      </c>
    </row>
    <row r="259" spans="1:8" ht="12.75">
      <c r="A259" s="3">
        <f t="shared" si="21"/>
        <v>246</v>
      </c>
      <c r="B259" s="3"/>
      <c r="C259" s="3"/>
      <c r="D259" s="3">
        <v>111</v>
      </c>
      <c r="E259" s="6" t="s">
        <v>186</v>
      </c>
      <c r="F259" s="15">
        <v>40764.8</v>
      </c>
      <c r="G259" s="15">
        <v>42686.7</v>
      </c>
      <c r="H259" s="15">
        <v>44777.2</v>
      </c>
    </row>
    <row r="260" spans="1:8" ht="25.5">
      <c r="A260" s="3">
        <f t="shared" si="21"/>
        <v>247</v>
      </c>
      <c r="B260" s="3"/>
      <c r="C260" s="3"/>
      <c r="D260" s="3">
        <v>112</v>
      </c>
      <c r="E260" s="6" t="s">
        <v>273</v>
      </c>
      <c r="F260" s="15">
        <v>3.8</v>
      </c>
      <c r="G260" s="15">
        <v>3</v>
      </c>
      <c r="H260" s="15">
        <v>3.1</v>
      </c>
    </row>
    <row r="261" spans="1:8" ht="25.5">
      <c r="A261" s="3">
        <f t="shared" si="21"/>
        <v>248</v>
      </c>
      <c r="B261" s="3"/>
      <c r="C261" s="3"/>
      <c r="D261" s="3">
        <v>119</v>
      </c>
      <c r="E261" s="6" t="s">
        <v>188</v>
      </c>
      <c r="F261" s="15">
        <v>12310</v>
      </c>
      <c r="G261" s="15">
        <v>12891.4</v>
      </c>
      <c r="H261" s="15">
        <v>13522.8</v>
      </c>
    </row>
    <row r="262" spans="1:8" ht="38.25">
      <c r="A262" s="3">
        <f t="shared" si="21"/>
        <v>249</v>
      </c>
      <c r="B262" s="3"/>
      <c r="C262" s="3"/>
      <c r="D262" s="3">
        <v>621</v>
      </c>
      <c r="E262" s="6" t="s">
        <v>86</v>
      </c>
      <c r="F262" s="15">
        <v>10530.4</v>
      </c>
      <c r="G262" s="15">
        <v>11026.9</v>
      </c>
      <c r="H262" s="15">
        <v>11566.9</v>
      </c>
    </row>
    <row r="263" spans="1:8" ht="63.75">
      <c r="A263" s="3">
        <f t="shared" si="21"/>
        <v>250</v>
      </c>
      <c r="B263" s="3" t="s">
        <v>48</v>
      </c>
      <c r="C263" s="3" t="s">
        <v>276</v>
      </c>
      <c r="D263" s="3"/>
      <c r="E263" s="6" t="s">
        <v>138</v>
      </c>
      <c r="F263" s="15">
        <f>F264+F267</f>
        <v>1005</v>
      </c>
      <c r="G263" s="15">
        <f>G264+G267</f>
        <v>1043</v>
      </c>
      <c r="H263" s="15">
        <f>H264+H267</f>
        <v>1085</v>
      </c>
    </row>
    <row r="264" spans="1:8" ht="25.5">
      <c r="A264" s="3">
        <f t="shared" si="21"/>
        <v>251</v>
      </c>
      <c r="B264" s="3" t="s">
        <v>48</v>
      </c>
      <c r="C264" s="3" t="s">
        <v>276</v>
      </c>
      <c r="D264" s="3">
        <v>240</v>
      </c>
      <c r="E264" s="6" t="s">
        <v>135</v>
      </c>
      <c r="F264" s="15">
        <f>F265+F266</f>
        <v>822.5</v>
      </c>
      <c r="G264" s="15">
        <f>G265+G266</f>
        <v>853.6</v>
      </c>
      <c r="H264" s="15">
        <f>H265+H266</f>
        <v>888</v>
      </c>
    </row>
    <row r="265" spans="1:8" ht="25.5">
      <c r="A265" s="3">
        <f t="shared" si="21"/>
        <v>252</v>
      </c>
      <c r="B265" s="3"/>
      <c r="C265" s="3"/>
      <c r="D265" s="3">
        <v>242</v>
      </c>
      <c r="E265" s="6" t="s">
        <v>6</v>
      </c>
      <c r="F265" s="15">
        <v>81.9</v>
      </c>
      <c r="G265" s="15">
        <v>85</v>
      </c>
      <c r="H265" s="15">
        <v>88.4</v>
      </c>
    </row>
    <row r="266" spans="1:8" ht="12.75">
      <c r="A266" s="3">
        <f t="shared" si="21"/>
        <v>253</v>
      </c>
      <c r="B266" s="3"/>
      <c r="C266" s="3"/>
      <c r="D266" s="3">
        <v>244</v>
      </c>
      <c r="E266" s="6" t="s">
        <v>333</v>
      </c>
      <c r="F266" s="15">
        <v>740.6</v>
      </c>
      <c r="G266" s="15">
        <v>768.6</v>
      </c>
      <c r="H266" s="15">
        <v>799.6</v>
      </c>
    </row>
    <row r="267" spans="1:8" ht="38.25">
      <c r="A267" s="3">
        <f t="shared" si="21"/>
        <v>254</v>
      </c>
      <c r="B267" s="3"/>
      <c r="C267" s="3"/>
      <c r="D267" s="3">
        <v>621</v>
      </c>
      <c r="E267" s="6" t="s">
        <v>86</v>
      </c>
      <c r="F267" s="15">
        <v>182.5</v>
      </c>
      <c r="G267" s="15">
        <v>189.4</v>
      </c>
      <c r="H267" s="15">
        <v>197</v>
      </c>
    </row>
    <row r="268" spans="1:8" ht="38.25">
      <c r="A268" s="2">
        <f t="shared" si="21"/>
        <v>255</v>
      </c>
      <c r="B268" s="2" t="s">
        <v>48</v>
      </c>
      <c r="C268" s="2" t="s">
        <v>277</v>
      </c>
      <c r="D268" s="2"/>
      <c r="E268" s="5" t="s">
        <v>157</v>
      </c>
      <c r="F268" s="13">
        <f aca="true" t="shared" si="26" ref="F268:H269">F269</f>
        <v>36.4</v>
      </c>
      <c r="G268" s="13">
        <f t="shared" si="26"/>
        <v>0</v>
      </c>
      <c r="H268" s="13">
        <f t="shared" si="26"/>
        <v>595.7</v>
      </c>
    </row>
    <row r="269" spans="1:8" ht="12.75">
      <c r="A269" s="3">
        <f t="shared" si="21"/>
        <v>256</v>
      </c>
      <c r="B269" s="3" t="s">
        <v>48</v>
      </c>
      <c r="C269" s="3" t="s">
        <v>278</v>
      </c>
      <c r="D269" s="3"/>
      <c r="E269" s="6" t="s">
        <v>90</v>
      </c>
      <c r="F269" s="15">
        <f t="shared" si="26"/>
        <v>36.4</v>
      </c>
      <c r="G269" s="15">
        <f t="shared" si="26"/>
        <v>0</v>
      </c>
      <c r="H269" s="15">
        <f t="shared" si="26"/>
        <v>595.7</v>
      </c>
    </row>
    <row r="270" spans="1:8" ht="12.75">
      <c r="A270" s="3">
        <f t="shared" si="21"/>
        <v>257</v>
      </c>
      <c r="B270" s="3" t="s">
        <v>48</v>
      </c>
      <c r="C270" s="3" t="s">
        <v>278</v>
      </c>
      <c r="D270" s="3">
        <v>244</v>
      </c>
      <c r="E270" s="6" t="s">
        <v>333</v>
      </c>
      <c r="F270" s="15">
        <v>36.4</v>
      </c>
      <c r="G270" s="15">
        <v>0</v>
      </c>
      <c r="H270" s="15">
        <v>595.7</v>
      </c>
    </row>
    <row r="271" spans="1:8" ht="12.75">
      <c r="A271" s="2">
        <f t="shared" si="21"/>
        <v>258</v>
      </c>
      <c r="B271" s="2" t="s">
        <v>50</v>
      </c>
      <c r="C271" s="2"/>
      <c r="D271" s="2"/>
      <c r="E271" s="5" t="s">
        <v>51</v>
      </c>
      <c r="F271" s="13">
        <f>F272+F276+F313</f>
        <v>217822.6</v>
      </c>
      <c r="G271" s="13">
        <f>G276+G313</f>
        <v>194382.3</v>
      </c>
      <c r="H271" s="13">
        <f>H276+H313</f>
        <v>201287.3</v>
      </c>
    </row>
    <row r="272" spans="1:8" ht="25.5">
      <c r="A272" s="3">
        <f t="shared" si="21"/>
        <v>259</v>
      </c>
      <c r="B272" s="3" t="s">
        <v>50</v>
      </c>
      <c r="C272" s="3" t="s">
        <v>171</v>
      </c>
      <c r="D272" s="3"/>
      <c r="E272" s="6" t="s">
        <v>395</v>
      </c>
      <c r="F272" s="15">
        <f aca="true" t="shared" si="27" ref="F272:H274">F273</f>
        <v>4900</v>
      </c>
      <c r="G272" s="15">
        <f t="shared" si="27"/>
        <v>0</v>
      </c>
      <c r="H272" s="15">
        <f t="shared" si="27"/>
        <v>0</v>
      </c>
    </row>
    <row r="273" spans="1:8" ht="25.5">
      <c r="A273" s="2">
        <f t="shared" si="21"/>
        <v>260</v>
      </c>
      <c r="B273" s="2" t="s">
        <v>50</v>
      </c>
      <c r="C273" s="2" t="s">
        <v>213</v>
      </c>
      <c r="D273" s="2"/>
      <c r="E273" s="5" t="s">
        <v>100</v>
      </c>
      <c r="F273" s="13">
        <f t="shared" si="27"/>
        <v>4900</v>
      </c>
      <c r="G273" s="13">
        <f t="shared" si="27"/>
        <v>0</v>
      </c>
      <c r="H273" s="13">
        <f t="shared" si="27"/>
        <v>0</v>
      </c>
    </row>
    <row r="274" spans="1:8" ht="25.5">
      <c r="A274" s="3">
        <f aca="true" t="shared" si="28" ref="A274:A337">A273+1</f>
        <v>261</v>
      </c>
      <c r="B274" s="3" t="s">
        <v>50</v>
      </c>
      <c r="C274" s="3" t="s">
        <v>423</v>
      </c>
      <c r="D274" s="3"/>
      <c r="E274" s="6" t="s">
        <v>424</v>
      </c>
      <c r="F274" s="15">
        <f t="shared" si="27"/>
        <v>4900</v>
      </c>
      <c r="G274" s="15">
        <f t="shared" si="27"/>
        <v>0</v>
      </c>
      <c r="H274" s="15">
        <f t="shared" si="27"/>
        <v>0</v>
      </c>
    </row>
    <row r="275" spans="1:8" ht="12.75">
      <c r="A275" s="3">
        <f t="shared" si="28"/>
        <v>262</v>
      </c>
      <c r="B275" s="3" t="s">
        <v>50</v>
      </c>
      <c r="C275" s="3" t="s">
        <v>423</v>
      </c>
      <c r="D275" s="3">
        <v>244</v>
      </c>
      <c r="E275" s="6" t="s">
        <v>333</v>
      </c>
      <c r="F275" s="15">
        <v>4900</v>
      </c>
      <c r="G275" s="15">
        <v>0</v>
      </c>
      <c r="H275" s="15">
        <v>0</v>
      </c>
    </row>
    <row r="276" spans="1:8" ht="38.25">
      <c r="A276" s="3">
        <f t="shared" si="28"/>
        <v>263</v>
      </c>
      <c r="B276" s="3" t="s">
        <v>50</v>
      </c>
      <c r="C276" s="3" t="s">
        <v>270</v>
      </c>
      <c r="D276" s="3"/>
      <c r="E276" s="6" t="s">
        <v>385</v>
      </c>
      <c r="F276" s="15">
        <f>F277</f>
        <v>212915.30000000002</v>
      </c>
      <c r="G276" s="15">
        <f>G277</f>
        <v>194375</v>
      </c>
      <c r="H276" s="15">
        <f>H277</f>
        <v>201280</v>
      </c>
    </row>
    <row r="277" spans="1:8" ht="25.5">
      <c r="A277" s="2">
        <f t="shared" si="28"/>
        <v>264</v>
      </c>
      <c r="B277" s="2" t="s">
        <v>50</v>
      </c>
      <c r="C277" s="2" t="s">
        <v>279</v>
      </c>
      <c r="D277" s="3"/>
      <c r="E277" s="5" t="s">
        <v>148</v>
      </c>
      <c r="F277" s="13">
        <f>F278+F290+F293+F299+F304+F307+F310</f>
        <v>212915.30000000002</v>
      </c>
      <c r="G277" s="13">
        <f>G278+G290+G293+G299</f>
        <v>194375</v>
      </c>
      <c r="H277" s="13">
        <f>H278+H290+H293+H299</f>
        <v>201280</v>
      </c>
    </row>
    <row r="278" spans="1:8" ht="38.25">
      <c r="A278" s="3">
        <f t="shared" si="28"/>
        <v>265</v>
      </c>
      <c r="B278" s="3" t="s">
        <v>50</v>
      </c>
      <c r="C278" s="3" t="s">
        <v>280</v>
      </c>
      <c r="D278" s="3"/>
      <c r="E278" s="6" t="s">
        <v>91</v>
      </c>
      <c r="F278" s="15">
        <f>F279+F283+F287+F289+F288</f>
        <v>77390.2</v>
      </c>
      <c r="G278" s="15">
        <f>G279+G283+G287+G289</f>
        <v>68524</v>
      </c>
      <c r="H278" s="15">
        <f>H279+H283+H287+H289</f>
        <v>68524</v>
      </c>
    </row>
    <row r="279" spans="1:8" ht="12.75">
      <c r="A279" s="3">
        <f t="shared" si="28"/>
        <v>266</v>
      </c>
      <c r="B279" s="3" t="s">
        <v>50</v>
      </c>
      <c r="C279" s="3" t="s">
        <v>280</v>
      </c>
      <c r="D279" s="3">
        <v>110</v>
      </c>
      <c r="E279" s="6" t="s">
        <v>136</v>
      </c>
      <c r="F279" s="15">
        <f>F280+F281+F282</f>
        <v>30461.6</v>
      </c>
      <c r="G279" s="15">
        <f>G280+G281+G282</f>
        <v>31701.6</v>
      </c>
      <c r="H279" s="15">
        <f>H280+H281+H282</f>
        <v>32991.6</v>
      </c>
    </row>
    <row r="280" spans="1:8" ht="12.75">
      <c r="A280" s="3">
        <f t="shared" si="28"/>
        <v>267</v>
      </c>
      <c r="B280" s="3"/>
      <c r="C280" s="3"/>
      <c r="D280" s="3">
        <v>111</v>
      </c>
      <c r="E280" s="6" t="s">
        <v>186</v>
      </c>
      <c r="F280" s="15">
        <v>23394.4</v>
      </c>
      <c r="G280" s="15">
        <f>23394.4+953</f>
        <v>24347.4</v>
      </c>
      <c r="H280" s="15">
        <f>23394.4+953+991</f>
        <v>25338.4</v>
      </c>
    </row>
    <row r="281" spans="1:8" ht="25.5">
      <c r="A281" s="3">
        <f t="shared" si="28"/>
        <v>268</v>
      </c>
      <c r="B281" s="3"/>
      <c r="C281" s="3"/>
      <c r="D281" s="3">
        <v>112</v>
      </c>
      <c r="E281" s="6" t="s">
        <v>273</v>
      </c>
      <c r="F281" s="15">
        <v>2.1</v>
      </c>
      <c r="G281" s="15">
        <v>2.1</v>
      </c>
      <c r="H281" s="15">
        <v>2.1</v>
      </c>
    </row>
    <row r="282" spans="1:8" ht="25.5">
      <c r="A282" s="3">
        <f t="shared" si="28"/>
        <v>269</v>
      </c>
      <c r="B282" s="3"/>
      <c r="C282" s="3"/>
      <c r="D282" s="3">
        <v>119</v>
      </c>
      <c r="E282" s="6" t="s">
        <v>188</v>
      </c>
      <c r="F282" s="15">
        <v>7065.1</v>
      </c>
      <c r="G282" s="15">
        <f>7065.1+287</f>
        <v>7352.1</v>
      </c>
      <c r="H282" s="15">
        <f>7065.1+287+299</f>
        <v>7651.1</v>
      </c>
    </row>
    <row r="283" spans="1:8" ht="25.5">
      <c r="A283" s="3">
        <f t="shared" si="28"/>
        <v>270</v>
      </c>
      <c r="B283" s="3"/>
      <c r="C283" s="3"/>
      <c r="D283" s="3">
        <v>240</v>
      </c>
      <c r="E283" s="6" t="s">
        <v>135</v>
      </c>
      <c r="F283" s="15">
        <f>F284+F285</f>
        <v>25124.4</v>
      </c>
      <c r="G283" s="15">
        <f>G284+G285</f>
        <v>15561.6</v>
      </c>
      <c r="H283" s="15">
        <f>H284+H285</f>
        <v>14271.6</v>
      </c>
    </row>
    <row r="284" spans="1:8" ht="25.5">
      <c r="A284" s="3">
        <f t="shared" si="28"/>
        <v>271</v>
      </c>
      <c r="B284" s="3"/>
      <c r="C284" s="3"/>
      <c r="D284" s="3">
        <v>242</v>
      </c>
      <c r="E284" s="6" t="s">
        <v>6</v>
      </c>
      <c r="F284" s="15">
        <v>689</v>
      </c>
      <c r="G284" s="15">
        <v>604.6</v>
      </c>
      <c r="H284" s="15">
        <v>604.6</v>
      </c>
    </row>
    <row r="285" spans="1:8" ht="12.75">
      <c r="A285" s="3">
        <f t="shared" si="28"/>
        <v>272</v>
      </c>
      <c r="B285" s="3"/>
      <c r="C285" s="3"/>
      <c r="D285" s="3">
        <v>244</v>
      </c>
      <c r="E285" s="6" t="s">
        <v>333</v>
      </c>
      <c r="F285" s="15">
        <v>24435.4</v>
      </c>
      <c r="G285" s="15">
        <f>16197-1240</f>
        <v>14957</v>
      </c>
      <c r="H285" s="15">
        <f>16197-1240-1290</f>
        <v>13667</v>
      </c>
    </row>
    <row r="286" spans="1:8" ht="12.75">
      <c r="A286" s="3">
        <f t="shared" si="28"/>
        <v>273</v>
      </c>
      <c r="B286" s="3"/>
      <c r="C286" s="3"/>
      <c r="D286" s="3">
        <v>620</v>
      </c>
      <c r="E286" s="6" t="s">
        <v>400</v>
      </c>
      <c r="F286" s="15">
        <f>F287+F288</f>
        <v>19183.3</v>
      </c>
      <c r="G286" s="15">
        <f>G287</f>
        <v>18639.9</v>
      </c>
      <c r="H286" s="15">
        <f>H287</f>
        <v>18639.9</v>
      </c>
    </row>
    <row r="287" spans="1:8" ht="38.25">
      <c r="A287" s="3">
        <f t="shared" si="28"/>
        <v>274</v>
      </c>
      <c r="B287" s="3"/>
      <c r="C287" s="3"/>
      <c r="D287" s="3">
        <v>621</v>
      </c>
      <c r="E287" s="6" t="s">
        <v>86</v>
      </c>
      <c r="F287" s="15">
        <v>18796.7</v>
      </c>
      <c r="G287" s="15">
        <v>18639.9</v>
      </c>
      <c r="H287" s="15">
        <v>18639.9</v>
      </c>
    </row>
    <row r="288" spans="1:8" ht="12.75">
      <c r="A288" s="3">
        <f t="shared" si="28"/>
        <v>275</v>
      </c>
      <c r="B288" s="3"/>
      <c r="C288" s="3"/>
      <c r="D288" s="3">
        <v>622</v>
      </c>
      <c r="E288" s="6" t="s">
        <v>87</v>
      </c>
      <c r="F288" s="15">
        <v>386.6</v>
      </c>
      <c r="G288" s="15">
        <v>0</v>
      </c>
      <c r="H288" s="15">
        <v>0</v>
      </c>
    </row>
    <row r="289" spans="1:8" ht="12.75">
      <c r="A289" s="3">
        <f t="shared" si="28"/>
        <v>276</v>
      </c>
      <c r="B289" s="3"/>
      <c r="C289" s="3"/>
      <c r="D289" s="3">
        <v>851</v>
      </c>
      <c r="E289" s="6" t="s">
        <v>88</v>
      </c>
      <c r="F289" s="15">
        <v>2620.9</v>
      </c>
      <c r="G289" s="15">
        <v>2620.9</v>
      </c>
      <c r="H289" s="15">
        <v>2620.9</v>
      </c>
    </row>
    <row r="290" spans="1:8" ht="51">
      <c r="A290" s="3">
        <f t="shared" si="28"/>
        <v>277</v>
      </c>
      <c r="B290" s="3" t="s">
        <v>50</v>
      </c>
      <c r="C290" s="3" t="s">
        <v>281</v>
      </c>
      <c r="D290" s="3"/>
      <c r="E290" s="6" t="s">
        <v>367</v>
      </c>
      <c r="F290" s="15">
        <f>F291+F292</f>
        <v>1600</v>
      </c>
      <c r="G290" s="15">
        <f>G291</f>
        <v>0</v>
      </c>
      <c r="H290" s="15">
        <f>H291</f>
        <v>0</v>
      </c>
    </row>
    <row r="291" spans="1:8" ht="25.5">
      <c r="A291" s="3">
        <f t="shared" si="28"/>
        <v>278</v>
      </c>
      <c r="B291" s="3" t="s">
        <v>50</v>
      </c>
      <c r="C291" s="3" t="s">
        <v>281</v>
      </c>
      <c r="D291" s="3">
        <v>243</v>
      </c>
      <c r="E291" s="6" t="s">
        <v>89</v>
      </c>
      <c r="F291" s="15">
        <v>1100</v>
      </c>
      <c r="G291" s="15">
        <v>0</v>
      </c>
      <c r="H291" s="15">
        <v>0</v>
      </c>
    </row>
    <row r="292" spans="1:8" ht="12.75">
      <c r="A292" s="3">
        <f t="shared" si="28"/>
        <v>279</v>
      </c>
      <c r="B292" s="3"/>
      <c r="C292" s="3"/>
      <c r="D292" s="3">
        <v>622</v>
      </c>
      <c r="E292" s="6" t="s">
        <v>87</v>
      </c>
      <c r="F292" s="15">
        <v>500</v>
      </c>
      <c r="G292" s="15">
        <v>0</v>
      </c>
      <c r="H292" s="15">
        <v>0</v>
      </c>
    </row>
    <row r="293" spans="1:8" ht="89.25">
      <c r="A293" s="3">
        <f t="shared" si="28"/>
        <v>280</v>
      </c>
      <c r="B293" s="3" t="s">
        <v>50</v>
      </c>
      <c r="C293" s="3" t="s">
        <v>282</v>
      </c>
      <c r="D293" s="3"/>
      <c r="E293" s="6" t="s">
        <v>139</v>
      </c>
      <c r="F293" s="15">
        <f>F294+F298</f>
        <v>114826</v>
      </c>
      <c r="G293" s="15">
        <f>G294+G298</f>
        <v>120380.00000000001</v>
      </c>
      <c r="H293" s="15">
        <f>H294+H298</f>
        <v>127066.00000000001</v>
      </c>
    </row>
    <row r="294" spans="1:8" ht="12.75">
      <c r="A294" s="3">
        <f t="shared" si="28"/>
        <v>281</v>
      </c>
      <c r="B294" s="3" t="s">
        <v>50</v>
      </c>
      <c r="C294" s="3" t="s">
        <v>282</v>
      </c>
      <c r="D294" s="3">
        <v>110</v>
      </c>
      <c r="E294" s="6" t="s">
        <v>136</v>
      </c>
      <c r="F294" s="15">
        <f>F295+F297+F296</f>
        <v>71598.59999999999</v>
      </c>
      <c r="G294" s="15">
        <f>G295+G297+G296</f>
        <v>75061.70000000001</v>
      </c>
      <c r="H294" s="15">
        <f>H295+H297+H296</f>
        <v>79230.70000000001</v>
      </c>
    </row>
    <row r="295" spans="1:8" ht="12.75">
      <c r="A295" s="3">
        <f t="shared" si="28"/>
        <v>282</v>
      </c>
      <c r="B295" s="3"/>
      <c r="C295" s="3"/>
      <c r="D295" s="3">
        <v>111</v>
      </c>
      <c r="E295" s="6" t="s">
        <v>186</v>
      </c>
      <c r="F295" s="15">
        <v>54990.5</v>
      </c>
      <c r="G295" s="15">
        <v>57650.3</v>
      </c>
      <c r="H295" s="15">
        <v>60852.3</v>
      </c>
    </row>
    <row r="296" spans="1:8" ht="25.5">
      <c r="A296" s="3">
        <f t="shared" si="28"/>
        <v>283</v>
      </c>
      <c r="B296" s="3"/>
      <c r="C296" s="3"/>
      <c r="D296" s="3">
        <v>112</v>
      </c>
      <c r="E296" s="6" t="s">
        <v>273</v>
      </c>
      <c r="F296" s="15">
        <f>1+0.7</f>
        <v>1.7</v>
      </c>
      <c r="G296" s="15">
        <v>1</v>
      </c>
      <c r="H296" s="15">
        <v>1</v>
      </c>
    </row>
    <row r="297" spans="1:8" ht="25.5">
      <c r="A297" s="3">
        <f t="shared" si="28"/>
        <v>284</v>
      </c>
      <c r="B297" s="3"/>
      <c r="C297" s="3"/>
      <c r="D297" s="3">
        <v>119</v>
      </c>
      <c r="E297" s="6" t="s">
        <v>188</v>
      </c>
      <c r="F297" s="15">
        <f>16607.1-0.7</f>
        <v>16606.399999999998</v>
      </c>
      <c r="G297" s="15">
        <v>17410.4</v>
      </c>
      <c r="H297" s="15">
        <v>18377.4</v>
      </c>
    </row>
    <row r="298" spans="1:8" ht="38.25">
      <c r="A298" s="3">
        <f t="shared" si="28"/>
        <v>285</v>
      </c>
      <c r="B298" s="3"/>
      <c r="C298" s="3"/>
      <c r="D298" s="3">
        <v>621</v>
      </c>
      <c r="E298" s="6" t="s">
        <v>86</v>
      </c>
      <c r="F298" s="15">
        <v>43227.4</v>
      </c>
      <c r="G298" s="15">
        <v>45318.3</v>
      </c>
      <c r="H298" s="15">
        <v>47835.3</v>
      </c>
    </row>
    <row r="299" spans="1:8" ht="89.25" customHeight="1">
      <c r="A299" s="3">
        <f t="shared" si="28"/>
        <v>286</v>
      </c>
      <c r="B299" s="3" t="s">
        <v>50</v>
      </c>
      <c r="C299" s="3" t="s">
        <v>283</v>
      </c>
      <c r="D299" s="3"/>
      <c r="E299" s="6" t="s">
        <v>140</v>
      </c>
      <c r="F299" s="15">
        <f>F300+F303</f>
        <v>5271</v>
      </c>
      <c r="G299" s="15">
        <f>G301+G302+G303</f>
        <v>5471</v>
      </c>
      <c r="H299" s="15">
        <f>H301+H302+H303</f>
        <v>5690</v>
      </c>
    </row>
    <row r="300" spans="1:8" ht="25.5">
      <c r="A300" s="3">
        <f t="shared" si="28"/>
        <v>287</v>
      </c>
      <c r="B300" s="3" t="s">
        <v>50</v>
      </c>
      <c r="C300" s="3" t="s">
        <v>283</v>
      </c>
      <c r="D300" s="3">
        <v>240</v>
      </c>
      <c r="E300" s="6" t="s">
        <v>135</v>
      </c>
      <c r="F300" s="15">
        <f>F301+F302</f>
        <v>3027.8</v>
      </c>
      <c r="G300" s="15">
        <f>G301+G302</f>
        <v>3142.6</v>
      </c>
      <c r="H300" s="15">
        <f>H301+H302</f>
        <v>3268.6000000000004</v>
      </c>
    </row>
    <row r="301" spans="1:8" ht="25.5">
      <c r="A301" s="3">
        <f t="shared" si="28"/>
        <v>288</v>
      </c>
      <c r="B301" s="3"/>
      <c r="C301" s="3"/>
      <c r="D301" s="3">
        <v>242</v>
      </c>
      <c r="E301" s="6" t="s">
        <v>6</v>
      </c>
      <c r="F301" s="15">
        <v>861.8</v>
      </c>
      <c r="G301" s="15">
        <v>894.5</v>
      </c>
      <c r="H301" s="15">
        <v>930.3</v>
      </c>
    </row>
    <row r="302" spans="1:8" ht="12.75">
      <c r="A302" s="3">
        <f t="shared" si="28"/>
        <v>289</v>
      </c>
      <c r="B302" s="3"/>
      <c r="C302" s="3"/>
      <c r="D302" s="3">
        <v>244</v>
      </c>
      <c r="E302" s="6" t="s">
        <v>333</v>
      </c>
      <c r="F302" s="15">
        <v>2166</v>
      </c>
      <c r="G302" s="15">
        <v>2248.1</v>
      </c>
      <c r="H302" s="15">
        <v>2338.3</v>
      </c>
    </row>
    <row r="303" spans="1:8" ht="38.25">
      <c r="A303" s="3">
        <f t="shared" si="28"/>
        <v>290</v>
      </c>
      <c r="B303" s="3"/>
      <c r="C303" s="3"/>
      <c r="D303" s="3">
        <v>621</v>
      </c>
      <c r="E303" s="6" t="s">
        <v>86</v>
      </c>
      <c r="F303" s="15">
        <v>2243.2</v>
      </c>
      <c r="G303" s="15">
        <v>2328.4</v>
      </c>
      <c r="H303" s="15">
        <v>2421.4</v>
      </c>
    </row>
    <row r="304" spans="1:8" ht="25.5">
      <c r="A304" s="3">
        <f t="shared" si="28"/>
        <v>291</v>
      </c>
      <c r="B304" s="3" t="s">
        <v>50</v>
      </c>
      <c r="C304" s="3" t="s">
        <v>284</v>
      </c>
      <c r="D304" s="3"/>
      <c r="E304" s="6" t="s">
        <v>92</v>
      </c>
      <c r="F304" s="15">
        <f>F305+F306</f>
        <v>12474</v>
      </c>
      <c r="G304" s="15">
        <f>G305+G306</f>
        <v>0</v>
      </c>
      <c r="H304" s="15">
        <f>H305+H306</f>
        <v>0</v>
      </c>
    </row>
    <row r="305" spans="1:8" ht="12.75">
      <c r="A305" s="3">
        <f t="shared" si="28"/>
        <v>292</v>
      </c>
      <c r="B305" s="3" t="s">
        <v>50</v>
      </c>
      <c r="C305" s="3" t="s">
        <v>284</v>
      </c>
      <c r="D305" s="3">
        <v>244</v>
      </c>
      <c r="E305" s="6" t="s">
        <v>333</v>
      </c>
      <c r="F305" s="15">
        <v>6628</v>
      </c>
      <c r="G305" s="15">
        <v>0</v>
      </c>
      <c r="H305" s="15">
        <v>0</v>
      </c>
    </row>
    <row r="306" spans="1:8" ht="12.75">
      <c r="A306" s="3">
        <f t="shared" si="28"/>
        <v>293</v>
      </c>
      <c r="B306" s="3"/>
      <c r="C306" s="3"/>
      <c r="D306" s="3">
        <v>622</v>
      </c>
      <c r="E306" s="6" t="s">
        <v>87</v>
      </c>
      <c r="F306" s="15">
        <v>5846</v>
      </c>
      <c r="G306" s="15">
        <v>0</v>
      </c>
      <c r="H306" s="15">
        <v>0</v>
      </c>
    </row>
    <row r="307" spans="1:8" ht="24.75" customHeight="1">
      <c r="A307" s="3">
        <f t="shared" si="28"/>
        <v>294</v>
      </c>
      <c r="B307" s="22" t="s">
        <v>50</v>
      </c>
      <c r="C307" s="3" t="s">
        <v>425</v>
      </c>
      <c r="D307" s="3"/>
      <c r="E307" s="6" t="s">
        <v>426</v>
      </c>
      <c r="F307" s="23">
        <f>F308+F309</f>
        <v>354.1</v>
      </c>
      <c r="G307" s="23">
        <f>G308+G309</f>
        <v>0</v>
      </c>
      <c r="H307" s="23">
        <f>H308+H309</f>
        <v>0</v>
      </c>
    </row>
    <row r="308" spans="1:8" ht="12.75">
      <c r="A308" s="3">
        <f t="shared" si="28"/>
        <v>295</v>
      </c>
      <c r="B308" s="22" t="s">
        <v>50</v>
      </c>
      <c r="C308" s="3" t="s">
        <v>425</v>
      </c>
      <c r="D308" s="3">
        <v>244</v>
      </c>
      <c r="E308" s="6" t="s">
        <v>333</v>
      </c>
      <c r="F308" s="23">
        <v>177.1</v>
      </c>
      <c r="G308" s="23">
        <v>0</v>
      </c>
      <c r="H308" s="23">
        <v>0</v>
      </c>
    </row>
    <row r="309" spans="1:8" ht="12.75">
      <c r="A309" s="3">
        <f t="shared" si="28"/>
        <v>296</v>
      </c>
      <c r="B309" s="22"/>
      <c r="C309" s="3"/>
      <c r="D309" s="3">
        <v>622</v>
      </c>
      <c r="E309" s="6" t="s">
        <v>427</v>
      </c>
      <c r="F309" s="23">
        <v>177</v>
      </c>
      <c r="G309" s="23">
        <v>0</v>
      </c>
      <c r="H309" s="23">
        <v>0</v>
      </c>
    </row>
    <row r="310" spans="1:8" ht="26.25" customHeight="1">
      <c r="A310" s="3">
        <f t="shared" si="28"/>
        <v>297</v>
      </c>
      <c r="B310" s="22" t="s">
        <v>50</v>
      </c>
      <c r="C310" s="3" t="s">
        <v>428</v>
      </c>
      <c r="D310" s="3"/>
      <c r="E310" s="6" t="s">
        <v>426</v>
      </c>
      <c r="F310" s="23">
        <f>F311+F312</f>
        <v>1000</v>
      </c>
      <c r="G310" s="23">
        <f>G311+G312</f>
        <v>0</v>
      </c>
      <c r="H310" s="23">
        <f>H311+H312</f>
        <v>0</v>
      </c>
    </row>
    <row r="311" spans="1:8" ht="12.75">
      <c r="A311" s="3">
        <f t="shared" si="28"/>
        <v>298</v>
      </c>
      <c r="B311" s="22" t="s">
        <v>50</v>
      </c>
      <c r="C311" s="3" t="s">
        <v>428</v>
      </c>
      <c r="D311" s="3">
        <v>244</v>
      </c>
      <c r="E311" s="6" t="s">
        <v>333</v>
      </c>
      <c r="F311" s="23">
        <v>500</v>
      </c>
      <c r="G311" s="23">
        <v>0</v>
      </c>
      <c r="H311" s="23">
        <v>0</v>
      </c>
    </row>
    <row r="312" spans="1:8" ht="12.75">
      <c r="A312" s="3">
        <f t="shared" si="28"/>
        <v>299</v>
      </c>
      <c r="B312" s="22"/>
      <c r="C312" s="3"/>
      <c r="D312" s="3">
        <v>622</v>
      </c>
      <c r="E312" s="6" t="s">
        <v>427</v>
      </c>
      <c r="F312" s="23">
        <v>500</v>
      </c>
      <c r="G312" s="23">
        <v>0</v>
      </c>
      <c r="H312" s="23">
        <v>0</v>
      </c>
    </row>
    <row r="313" spans="1:8" ht="12.75">
      <c r="A313" s="2">
        <f t="shared" si="28"/>
        <v>300</v>
      </c>
      <c r="B313" s="20" t="s">
        <v>50</v>
      </c>
      <c r="C313" s="2" t="s">
        <v>165</v>
      </c>
      <c r="D313" s="2"/>
      <c r="E313" s="5" t="s">
        <v>83</v>
      </c>
      <c r="F313" s="21">
        <f aca="true" t="shared" si="29" ref="F313:H314">F314</f>
        <v>7.3</v>
      </c>
      <c r="G313" s="21">
        <f t="shared" si="29"/>
        <v>7.3</v>
      </c>
      <c r="H313" s="21">
        <f t="shared" si="29"/>
        <v>7.3</v>
      </c>
    </row>
    <row r="314" spans="1:8" ht="39.75" customHeight="1">
      <c r="A314" s="3">
        <f t="shared" si="28"/>
        <v>301</v>
      </c>
      <c r="B314" s="22" t="s">
        <v>50</v>
      </c>
      <c r="C314" s="3" t="s">
        <v>325</v>
      </c>
      <c r="D314" s="3"/>
      <c r="E314" s="6" t="s">
        <v>324</v>
      </c>
      <c r="F314" s="23">
        <f>F315</f>
        <v>7.3</v>
      </c>
      <c r="G314" s="23">
        <f t="shared" si="29"/>
        <v>7.3</v>
      </c>
      <c r="H314" s="23">
        <f t="shared" si="29"/>
        <v>7.3</v>
      </c>
    </row>
    <row r="315" spans="1:8" ht="25.5">
      <c r="A315" s="3">
        <f t="shared" si="28"/>
        <v>302</v>
      </c>
      <c r="B315" s="22" t="s">
        <v>50</v>
      </c>
      <c r="C315" s="3" t="s">
        <v>325</v>
      </c>
      <c r="D315" s="3">
        <v>831</v>
      </c>
      <c r="E315" s="6" t="s">
        <v>329</v>
      </c>
      <c r="F315" s="23">
        <v>7.3</v>
      </c>
      <c r="G315" s="23">
        <v>7.3</v>
      </c>
      <c r="H315" s="23">
        <v>7.3</v>
      </c>
    </row>
    <row r="316" spans="1:8" ht="12.75">
      <c r="A316" s="2">
        <f t="shared" si="28"/>
        <v>303</v>
      </c>
      <c r="B316" s="2" t="s">
        <v>285</v>
      </c>
      <c r="C316" s="24"/>
      <c r="D316" s="24"/>
      <c r="E316" s="25" t="s">
        <v>286</v>
      </c>
      <c r="F316" s="13">
        <f aca="true" t="shared" si="30" ref="F316:H318">F317</f>
        <v>16530.9</v>
      </c>
      <c r="G316" s="13">
        <f t="shared" si="30"/>
        <v>16722.800000000003</v>
      </c>
      <c r="H316" s="13">
        <f t="shared" si="30"/>
        <v>17087.2</v>
      </c>
    </row>
    <row r="317" spans="1:8" ht="38.25">
      <c r="A317" s="3">
        <f t="shared" si="28"/>
        <v>304</v>
      </c>
      <c r="B317" s="3" t="s">
        <v>285</v>
      </c>
      <c r="C317" s="3" t="s">
        <v>270</v>
      </c>
      <c r="D317" s="3"/>
      <c r="E317" s="6" t="s">
        <v>385</v>
      </c>
      <c r="F317" s="15">
        <f t="shared" si="30"/>
        <v>16530.9</v>
      </c>
      <c r="G317" s="15">
        <f t="shared" si="30"/>
        <v>16722.800000000003</v>
      </c>
      <c r="H317" s="15">
        <f t="shared" si="30"/>
        <v>17087.2</v>
      </c>
    </row>
    <row r="318" spans="1:8" ht="38.25">
      <c r="A318" s="2">
        <f t="shared" si="28"/>
        <v>305</v>
      </c>
      <c r="B318" s="2" t="s">
        <v>285</v>
      </c>
      <c r="C318" s="2" t="s">
        <v>287</v>
      </c>
      <c r="D318" s="2"/>
      <c r="E318" s="5" t="s">
        <v>149</v>
      </c>
      <c r="F318" s="13">
        <f t="shared" si="30"/>
        <v>16530.9</v>
      </c>
      <c r="G318" s="13">
        <f t="shared" si="30"/>
        <v>16722.800000000003</v>
      </c>
      <c r="H318" s="13">
        <f t="shared" si="30"/>
        <v>17087.2</v>
      </c>
    </row>
    <row r="319" spans="1:8" ht="25.5">
      <c r="A319" s="3">
        <f t="shared" si="28"/>
        <v>306</v>
      </c>
      <c r="B319" s="3" t="s">
        <v>285</v>
      </c>
      <c r="C319" s="3" t="s">
        <v>288</v>
      </c>
      <c r="D319" s="3"/>
      <c r="E319" s="6" t="s">
        <v>93</v>
      </c>
      <c r="F319" s="15">
        <f>F320+F324+F330+F329</f>
        <v>16530.9</v>
      </c>
      <c r="G319" s="15">
        <f>G320+G324+G330+G329+G328</f>
        <v>16722.800000000003</v>
      </c>
      <c r="H319" s="15">
        <f>H320+H324+H330+H328</f>
        <v>17087.2</v>
      </c>
    </row>
    <row r="320" spans="1:8" ht="12.75">
      <c r="A320" s="3">
        <f t="shared" si="28"/>
        <v>307</v>
      </c>
      <c r="B320" s="3" t="s">
        <v>285</v>
      </c>
      <c r="C320" s="3" t="s">
        <v>288</v>
      </c>
      <c r="D320" s="3">
        <v>110</v>
      </c>
      <c r="E320" s="6" t="s">
        <v>136</v>
      </c>
      <c r="F320" s="15">
        <f>F321+F322+F323</f>
        <v>13003.800000000003</v>
      </c>
      <c r="G320" s="15">
        <f>G321+G323</f>
        <v>13434.300000000001</v>
      </c>
      <c r="H320" s="15">
        <f>H321+H323</f>
        <v>13434.300000000001</v>
      </c>
    </row>
    <row r="321" spans="1:8" ht="12.75">
      <c r="A321" s="3">
        <f t="shared" si="28"/>
        <v>308</v>
      </c>
      <c r="B321" s="3"/>
      <c r="C321" s="3"/>
      <c r="D321" s="3">
        <v>111</v>
      </c>
      <c r="E321" s="6" t="s">
        <v>186</v>
      </c>
      <c r="F321" s="15">
        <f>9770.2+217.6</f>
        <v>9987.800000000001</v>
      </c>
      <c r="G321" s="15">
        <v>10318.2</v>
      </c>
      <c r="H321" s="15">
        <v>10318.2</v>
      </c>
    </row>
    <row r="322" spans="1:8" ht="25.5">
      <c r="A322" s="3">
        <f t="shared" si="28"/>
        <v>309</v>
      </c>
      <c r="B322" s="3"/>
      <c r="C322" s="3"/>
      <c r="D322" s="3">
        <v>112</v>
      </c>
      <c r="E322" s="6" t="s">
        <v>187</v>
      </c>
      <c r="F322" s="15">
        <v>0.7</v>
      </c>
      <c r="G322" s="15">
        <v>0</v>
      </c>
      <c r="H322" s="15">
        <v>0</v>
      </c>
    </row>
    <row r="323" spans="1:8" ht="25.5">
      <c r="A323" s="3">
        <f t="shared" si="28"/>
        <v>310</v>
      </c>
      <c r="B323" s="3"/>
      <c r="C323" s="3"/>
      <c r="D323" s="3">
        <v>119</v>
      </c>
      <c r="E323" s="6" t="s">
        <v>188</v>
      </c>
      <c r="F323" s="15">
        <v>3015.3</v>
      </c>
      <c r="G323" s="15">
        <v>3116.1</v>
      </c>
      <c r="H323" s="15">
        <v>3116.1</v>
      </c>
    </row>
    <row r="324" spans="1:8" ht="25.5">
      <c r="A324" s="3">
        <f t="shared" si="28"/>
        <v>311</v>
      </c>
      <c r="B324" s="3"/>
      <c r="C324" s="3"/>
      <c r="D324" s="3">
        <v>240</v>
      </c>
      <c r="E324" s="6" t="s">
        <v>135</v>
      </c>
      <c r="F324" s="15">
        <f>F325+F326</f>
        <v>1103.5</v>
      </c>
      <c r="G324" s="15">
        <f>G325+G326</f>
        <v>962.7</v>
      </c>
      <c r="H324" s="15">
        <f>H325+H326</f>
        <v>962.7</v>
      </c>
    </row>
    <row r="325" spans="1:8" ht="25.5">
      <c r="A325" s="3">
        <f t="shared" si="28"/>
        <v>312</v>
      </c>
      <c r="B325" s="3"/>
      <c r="C325" s="3"/>
      <c r="D325" s="3">
        <v>242</v>
      </c>
      <c r="E325" s="6" t="s">
        <v>6</v>
      </c>
      <c r="F325" s="15">
        <v>199.3</v>
      </c>
      <c r="G325" s="15">
        <v>252.8</v>
      </c>
      <c r="H325" s="15">
        <v>252.8</v>
      </c>
    </row>
    <row r="326" spans="1:8" ht="12.75">
      <c r="A326" s="3">
        <f t="shared" si="28"/>
        <v>313</v>
      </c>
      <c r="B326" s="3"/>
      <c r="C326" s="3"/>
      <c r="D326" s="3">
        <v>244</v>
      </c>
      <c r="E326" s="6" t="s">
        <v>333</v>
      </c>
      <c r="F326" s="15">
        <v>904.2</v>
      </c>
      <c r="G326" s="15">
        <v>709.9</v>
      </c>
      <c r="H326" s="15">
        <v>709.9</v>
      </c>
    </row>
    <row r="327" spans="1:8" ht="12.75">
      <c r="A327" s="3">
        <f t="shared" si="28"/>
        <v>314</v>
      </c>
      <c r="B327" s="3"/>
      <c r="C327" s="3"/>
      <c r="D327" s="3">
        <v>610</v>
      </c>
      <c r="E327" s="47" t="s">
        <v>359</v>
      </c>
      <c r="F327" s="15">
        <f>F328+F329</f>
        <v>2394.2</v>
      </c>
      <c r="G327" s="15">
        <f>G328+G329</f>
        <v>2296.4</v>
      </c>
      <c r="H327" s="15">
        <f>H328+H329</f>
        <v>2660.8</v>
      </c>
    </row>
    <row r="328" spans="1:8" ht="38.25">
      <c r="A328" s="3">
        <f t="shared" si="28"/>
        <v>315</v>
      </c>
      <c r="B328" s="3"/>
      <c r="C328" s="3"/>
      <c r="D328" s="3">
        <v>611</v>
      </c>
      <c r="E328" s="47" t="s">
        <v>311</v>
      </c>
      <c r="F328" s="15">
        <v>0</v>
      </c>
      <c r="G328" s="15">
        <v>2296.4</v>
      </c>
      <c r="H328" s="15">
        <v>2660.8</v>
      </c>
    </row>
    <row r="329" spans="1:8" ht="12.75">
      <c r="A329" s="3">
        <f t="shared" si="28"/>
        <v>316</v>
      </c>
      <c r="B329" s="3"/>
      <c r="C329" s="3"/>
      <c r="D329" s="3">
        <v>612</v>
      </c>
      <c r="E329" s="6" t="s">
        <v>354</v>
      </c>
      <c r="F329" s="15">
        <v>2394.2</v>
      </c>
      <c r="G329" s="15">
        <v>0</v>
      </c>
      <c r="H329" s="15">
        <v>0</v>
      </c>
    </row>
    <row r="330" spans="1:8" ht="12.75">
      <c r="A330" s="3">
        <f t="shared" si="28"/>
        <v>317</v>
      </c>
      <c r="B330" s="3"/>
      <c r="C330" s="3"/>
      <c r="D330" s="3">
        <v>851</v>
      </c>
      <c r="E330" s="6" t="s">
        <v>88</v>
      </c>
      <c r="F330" s="15">
        <v>29.4</v>
      </c>
      <c r="G330" s="15">
        <v>29.4</v>
      </c>
      <c r="H330" s="15">
        <v>29.4</v>
      </c>
    </row>
    <row r="331" spans="1:8" ht="12.75">
      <c r="A331" s="2">
        <f t="shared" si="28"/>
        <v>318</v>
      </c>
      <c r="B331" s="2" t="s">
        <v>52</v>
      </c>
      <c r="C331" s="2"/>
      <c r="D331" s="2"/>
      <c r="E331" s="5" t="s">
        <v>260</v>
      </c>
      <c r="F331" s="13">
        <f>F348+F332</f>
        <v>20768.699999999997</v>
      </c>
      <c r="G331" s="13">
        <f>G348+G332</f>
        <v>16564.6</v>
      </c>
      <c r="H331" s="13">
        <f>H348+H332</f>
        <v>16704.8</v>
      </c>
    </row>
    <row r="332" spans="1:8" ht="25.5">
      <c r="A332" s="3">
        <f t="shared" si="28"/>
        <v>319</v>
      </c>
      <c r="B332" s="3" t="s">
        <v>52</v>
      </c>
      <c r="C332" s="3" t="s">
        <v>171</v>
      </c>
      <c r="D332" s="2"/>
      <c r="E332" s="6" t="s">
        <v>395</v>
      </c>
      <c r="F332" s="15">
        <f>F333</f>
        <v>1964.8999999999999</v>
      </c>
      <c r="G332" s="15">
        <f>G333</f>
        <v>598.5</v>
      </c>
      <c r="H332" s="15">
        <f>H333</f>
        <v>598.5</v>
      </c>
    </row>
    <row r="333" spans="1:8" ht="25.5">
      <c r="A333" s="2">
        <f t="shared" si="28"/>
        <v>320</v>
      </c>
      <c r="B333" s="2" t="s">
        <v>52</v>
      </c>
      <c r="C333" s="2" t="s">
        <v>289</v>
      </c>
      <c r="D333" s="2"/>
      <c r="E333" s="5" t="s">
        <v>290</v>
      </c>
      <c r="F333" s="13">
        <f>F334+F336+F338+F340+F346+F342</f>
        <v>1964.8999999999999</v>
      </c>
      <c r="G333" s="13">
        <f>G334+G336+G338+G340+G346</f>
        <v>598.5</v>
      </c>
      <c r="H333" s="13">
        <f>H334+H336+H338+H340+H346</f>
        <v>598.5</v>
      </c>
    </row>
    <row r="334" spans="1:8" ht="38.25">
      <c r="A334" s="3">
        <f t="shared" si="28"/>
        <v>321</v>
      </c>
      <c r="B334" s="3" t="s">
        <v>52</v>
      </c>
      <c r="C334" s="3" t="s">
        <v>291</v>
      </c>
      <c r="D334" s="2"/>
      <c r="E334" s="6" t="s">
        <v>129</v>
      </c>
      <c r="F334" s="15">
        <f>F335</f>
        <v>720.1</v>
      </c>
      <c r="G334" s="15">
        <f>G335</f>
        <v>320.7</v>
      </c>
      <c r="H334" s="15">
        <f>H335</f>
        <v>320.7</v>
      </c>
    </row>
    <row r="335" spans="1:8" ht="12.75">
      <c r="A335" s="3">
        <f t="shared" si="28"/>
        <v>322</v>
      </c>
      <c r="B335" s="3" t="s">
        <v>52</v>
      </c>
      <c r="C335" s="3" t="s">
        <v>291</v>
      </c>
      <c r="D335" s="3">
        <v>244</v>
      </c>
      <c r="E335" s="6" t="s">
        <v>333</v>
      </c>
      <c r="F335" s="15">
        <f>199.4+520.7</f>
        <v>720.1</v>
      </c>
      <c r="G335" s="15">
        <v>320.7</v>
      </c>
      <c r="H335" s="15">
        <v>320.7</v>
      </c>
    </row>
    <row r="336" spans="1:8" ht="12.75">
      <c r="A336" s="3">
        <f t="shared" si="28"/>
        <v>323</v>
      </c>
      <c r="B336" s="3" t="s">
        <v>52</v>
      </c>
      <c r="C336" s="3" t="s">
        <v>292</v>
      </c>
      <c r="D336" s="3"/>
      <c r="E336" s="6" t="s">
        <v>320</v>
      </c>
      <c r="F336" s="15">
        <f>F337</f>
        <v>195.7</v>
      </c>
      <c r="G336" s="15">
        <f>G337</f>
        <v>0</v>
      </c>
      <c r="H336" s="15">
        <f>H337</f>
        <v>0</v>
      </c>
    </row>
    <row r="337" spans="1:8" ht="12.75">
      <c r="A337" s="3">
        <f t="shared" si="28"/>
        <v>324</v>
      </c>
      <c r="B337" s="3" t="s">
        <v>52</v>
      </c>
      <c r="C337" s="3" t="s">
        <v>292</v>
      </c>
      <c r="D337" s="3">
        <v>244</v>
      </c>
      <c r="E337" s="6" t="s">
        <v>333</v>
      </c>
      <c r="F337" s="15">
        <v>195.7</v>
      </c>
      <c r="G337" s="15">
        <v>0</v>
      </c>
      <c r="H337" s="15">
        <v>0</v>
      </c>
    </row>
    <row r="338" spans="1:8" ht="38.25">
      <c r="A338" s="3">
        <f aca="true" t="shared" si="31" ref="A338:A401">A337+1</f>
        <v>325</v>
      </c>
      <c r="B338" s="3" t="s">
        <v>52</v>
      </c>
      <c r="C338" s="3" t="s">
        <v>293</v>
      </c>
      <c r="D338" s="3"/>
      <c r="E338" s="6" t="s">
        <v>294</v>
      </c>
      <c r="F338" s="15">
        <f>F339</f>
        <v>154.6</v>
      </c>
      <c r="G338" s="15">
        <f>G339</f>
        <v>0</v>
      </c>
      <c r="H338" s="15">
        <f>H339</f>
        <v>0</v>
      </c>
    </row>
    <row r="339" spans="1:8" ht="12.75">
      <c r="A339" s="3">
        <f t="shared" si="31"/>
        <v>326</v>
      </c>
      <c r="B339" s="3" t="s">
        <v>52</v>
      </c>
      <c r="C339" s="3" t="s">
        <v>293</v>
      </c>
      <c r="D339" s="3">
        <v>244</v>
      </c>
      <c r="E339" s="6" t="s">
        <v>333</v>
      </c>
      <c r="F339" s="15">
        <v>154.6</v>
      </c>
      <c r="G339" s="15">
        <v>0</v>
      </c>
      <c r="H339" s="15">
        <v>0</v>
      </c>
    </row>
    <row r="340" spans="1:8" ht="51">
      <c r="A340" s="3">
        <f t="shared" si="31"/>
        <v>327</v>
      </c>
      <c r="B340" s="3" t="s">
        <v>52</v>
      </c>
      <c r="C340" s="3" t="s">
        <v>295</v>
      </c>
      <c r="D340" s="3"/>
      <c r="E340" s="6" t="s">
        <v>296</v>
      </c>
      <c r="F340" s="15">
        <f>F341</f>
        <v>421.50000000000006</v>
      </c>
      <c r="G340" s="15">
        <f>G341</f>
        <v>215.3</v>
      </c>
      <c r="H340" s="15">
        <f>H341</f>
        <v>215.3</v>
      </c>
    </row>
    <row r="341" spans="1:8" ht="12.75">
      <c r="A341" s="3">
        <f t="shared" si="31"/>
        <v>328</v>
      </c>
      <c r="B341" s="3" t="s">
        <v>52</v>
      </c>
      <c r="C341" s="3" t="s">
        <v>295</v>
      </c>
      <c r="D341" s="3">
        <v>244</v>
      </c>
      <c r="E341" s="6" t="s">
        <v>333</v>
      </c>
      <c r="F341" s="15">
        <f>222.4+215.3-16.2</f>
        <v>421.50000000000006</v>
      </c>
      <c r="G341" s="15">
        <v>215.3</v>
      </c>
      <c r="H341" s="15">
        <v>215.3</v>
      </c>
    </row>
    <row r="342" spans="1:8" ht="25.5">
      <c r="A342" s="3">
        <f t="shared" si="31"/>
        <v>329</v>
      </c>
      <c r="B342" s="3" t="s">
        <v>52</v>
      </c>
      <c r="C342" s="57" t="s">
        <v>402</v>
      </c>
      <c r="D342" s="3"/>
      <c r="E342" s="6" t="s">
        <v>401</v>
      </c>
      <c r="F342" s="15">
        <f>F343</f>
        <v>400</v>
      </c>
      <c r="G342" s="15">
        <v>0</v>
      </c>
      <c r="H342" s="15">
        <v>0</v>
      </c>
    </row>
    <row r="343" spans="1:8" ht="12.75">
      <c r="A343" s="3">
        <f t="shared" si="31"/>
        <v>330</v>
      </c>
      <c r="B343" s="3" t="s">
        <v>52</v>
      </c>
      <c r="C343" s="3" t="s">
        <v>402</v>
      </c>
      <c r="D343" s="3">
        <v>110</v>
      </c>
      <c r="E343" s="6" t="s">
        <v>136</v>
      </c>
      <c r="F343" s="15">
        <f>F344+F345</f>
        <v>400</v>
      </c>
      <c r="G343" s="15">
        <v>0</v>
      </c>
      <c r="H343" s="15">
        <v>0</v>
      </c>
    </row>
    <row r="344" spans="1:8" ht="12.75">
      <c r="A344" s="3">
        <f t="shared" si="31"/>
        <v>331</v>
      </c>
      <c r="B344" s="3"/>
      <c r="C344" s="3"/>
      <c r="D344" s="3">
        <v>111</v>
      </c>
      <c r="E344" s="6" t="s">
        <v>186</v>
      </c>
      <c r="F344" s="15">
        <v>307.2</v>
      </c>
      <c r="G344" s="15">
        <v>0</v>
      </c>
      <c r="H344" s="15">
        <v>0</v>
      </c>
    </row>
    <row r="345" spans="1:8" ht="25.5">
      <c r="A345" s="3">
        <f t="shared" si="31"/>
        <v>332</v>
      </c>
      <c r="B345" s="3"/>
      <c r="C345" s="3"/>
      <c r="D345" s="3">
        <v>119</v>
      </c>
      <c r="E345" s="6" t="s">
        <v>188</v>
      </c>
      <c r="F345" s="15">
        <v>92.8</v>
      </c>
      <c r="G345" s="15">
        <v>0</v>
      </c>
      <c r="H345" s="15">
        <v>0</v>
      </c>
    </row>
    <row r="346" spans="1:8" ht="12.75">
      <c r="A346" s="3">
        <f t="shared" si="31"/>
        <v>333</v>
      </c>
      <c r="B346" s="3" t="s">
        <v>52</v>
      </c>
      <c r="C346" s="3" t="s">
        <v>306</v>
      </c>
      <c r="D346" s="3"/>
      <c r="E346" s="6" t="s">
        <v>321</v>
      </c>
      <c r="F346" s="15">
        <f>F347</f>
        <v>73</v>
      </c>
      <c r="G346" s="15">
        <f>G347</f>
        <v>62.5</v>
      </c>
      <c r="H346" s="15">
        <f>H347</f>
        <v>62.5</v>
      </c>
    </row>
    <row r="347" spans="1:8" ht="12.75">
      <c r="A347" s="3">
        <f t="shared" si="31"/>
        <v>334</v>
      </c>
      <c r="B347" s="3" t="s">
        <v>52</v>
      </c>
      <c r="C347" s="3" t="s">
        <v>306</v>
      </c>
      <c r="D347" s="3">
        <v>244</v>
      </c>
      <c r="E347" s="6" t="s">
        <v>333</v>
      </c>
      <c r="F347" s="15">
        <v>73</v>
      </c>
      <c r="G347" s="15">
        <v>62.5</v>
      </c>
      <c r="H347" s="15">
        <v>62.5</v>
      </c>
    </row>
    <row r="348" spans="1:8" ht="38.25">
      <c r="A348" s="3">
        <f t="shared" si="31"/>
        <v>335</v>
      </c>
      <c r="B348" s="3" t="s">
        <v>52</v>
      </c>
      <c r="C348" s="3" t="s">
        <v>270</v>
      </c>
      <c r="D348" s="3"/>
      <c r="E348" s="6" t="s">
        <v>385</v>
      </c>
      <c r="F348" s="15">
        <f>F349</f>
        <v>18803.799999999996</v>
      </c>
      <c r="G348" s="15">
        <f>G349</f>
        <v>15966.099999999997</v>
      </c>
      <c r="H348" s="15">
        <f>H349</f>
        <v>16106.3</v>
      </c>
    </row>
    <row r="349" spans="1:8" ht="38.25">
      <c r="A349" s="2">
        <f t="shared" si="31"/>
        <v>336</v>
      </c>
      <c r="B349" s="2" t="s">
        <v>52</v>
      </c>
      <c r="C349" s="2" t="s">
        <v>287</v>
      </c>
      <c r="D349" s="3"/>
      <c r="E349" s="5" t="s">
        <v>149</v>
      </c>
      <c r="F349" s="13">
        <f>F350+F358+F361+F365+F367+F369+F372</f>
        <v>18803.799999999996</v>
      </c>
      <c r="G349" s="13">
        <f>G350+G361+G369+G372+G367</f>
        <v>15966.099999999997</v>
      </c>
      <c r="H349" s="13">
        <f>H350+H361+H369+H372+H367</f>
        <v>16106.3</v>
      </c>
    </row>
    <row r="350" spans="1:8" ht="25.5">
      <c r="A350" s="3">
        <f t="shared" si="31"/>
        <v>337</v>
      </c>
      <c r="B350" s="3" t="s">
        <v>52</v>
      </c>
      <c r="C350" s="3" t="s">
        <v>288</v>
      </c>
      <c r="D350" s="3"/>
      <c r="E350" s="6" t="s">
        <v>93</v>
      </c>
      <c r="F350" s="15">
        <f>F351+F354+F357</f>
        <v>12262.099999999999</v>
      </c>
      <c r="G350" s="15">
        <f>G351+G354+G357</f>
        <v>12461.999999999998</v>
      </c>
      <c r="H350" s="15">
        <f>H351+H354+H357</f>
        <v>12461.999999999998</v>
      </c>
    </row>
    <row r="351" spans="1:8" ht="12.75">
      <c r="A351" s="3">
        <f t="shared" si="31"/>
        <v>338</v>
      </c>
      <c r="B351" s="3" t="s">
        <v>52</v>
      </c>
      <c r="C351" s="3" t="s">
        <v>288</v>
      </c>
      <c r="D351" s="3">
        <v>110</v>
      </c>
      <c r="E351" s="6" t="s">
        <v>136</v>
      </c>
      <c r="F351" s="15">
        <f>F352+F353</f>
        <v>11047.199999999999</v>
      </c>
      <c r="G351" s="15">
        <f>G352+G353</f>
        <v>11571.9</v>
      </c>
      <c r="H351" s="15">
        <f>H352+H353</f>
        <v>11571.9</v>
      </c>
    </row>
    <row r="352" spans="1:8" ht="12.75">
      <c r="A352" s="3">
        <f t="shared" si="31"/>
        <v>339</v>
      </c>
      <c r="B352" s="3"/>
      <c r="C352" s="3"/>
      <c r="D352" s="3">
        <v>111</v>
      </c>
      <c r="E352" s="6" t="s">
        <v>186</v>
      </c>
      <c r="F352" s="15">
        <v>8484.8</v>
      </c>
      <c r="G352" s="15">
        <v>8887.8</v>
      </c>
      <c r="H352" s="15">
        <v>8887.8</v>
      </c>
    </row>
    <row r="353" spans="1:8" ht="25.5">
      <c r="A353" s="3">
        <f t="shared" si="31"/>
        <v>340</v>
      </c>
      <c r="B353" s="3"/>
      <c r="C353" s="3"/>
      <c r="D353" s="3">
        <v>119</v>
      </c>
      <c r="E353" s="6" t="s">
        <v>188</v>
      </c>
      <c r="F353" s="15">
        <v>2562.4</v>
      </c>
      <c r="G353" s="15">
        <v>2684.1</v>
      </c>
      <c r="H353" s="15">
        <v>2684.1</v>
      </c>
    </row>
    <row r="354" spans="1:8" ht="25.5">
      <c r="A354" s="3">
        <f t="shared" si="31"/>
        <v>341</v>
      </c>
      <c r="B354" s="3"/>
      <c r="C354" s="3"/>
      <c r="D354" s="3">
        <v>240</v>
      </c>
      <c r="E354" s="6" t="s">
        <v>135</v>
      </c>
      <c r="F354" s="15">
        <f>F355+F356</f>
        <v>1132.1000000000001</v>
      </c>
      <c r="G354" s="15">
        <f>G355+G356</f>
        <v>807.3</v>
      </c>
      <c r="H354" s="15">
        <f>H355+H356</f>
        <v>807.3</v>
      </c>
    </row>
    <row r="355" spans="1:8" ht="25.5">
      <c r="A355" s="3">
        <f t="shared" si="31"/>
        <v>342</v>
      </c>
      <c r="B355" s="3"/>
      <c r="C355" s="3"/>
      <c r="D355" s="3">
        <v>242</v>
      </c>
      <c r="E355" s="6" t="s">
        <v>6</v>
      </c>
      <c r="F355" s="15">
        <v>171.4</v>
      </c>
      <c r="G355" s="15">
        <v>170.4</v>
      </c>
      <c r="H355" s="15">
        <v>170.4</v>
      </c>
    </row>
    <row r="356" spans="1:8" ht="12.75">
      <c r="A356" s="3">
        <f t="shared" si="31"/>
        <v>343</v>
      </c>
      <c r="B356" s="3"/>
      <c r="C356" s="3"/>
      <c r="D356" s="3">
        <v>244</v>
      </c>
      <c r="E356" s="6" t="s">
        <v>333</v>
      </c>
      <c r="F356" s="15">
        <v>960.7</v>
      </c>
      <c r="G356" s="15">
        <v>636.9</v>
      </c>
      <c r="H356" s="15">
        <v>636.9</v>
      </c>
    </row>
    <row r="357" spans="1:8" ht="12.75">
      <c r="A357" s="3">
        <f t="shared" si="31"/>
        <v>344</v>
      </c>
      <c r="B357" s="3"/>
      <c r="C357" s="3"/>
      <c r="D357" s="3">
        <v>851</v>
      </c>
      <c r="E357" s="6" t="s">
        <v>88</v>
      </c>
      <c r="F357" s="15">
        <v>82.8</v>
      </c>
      <c r="G357" s="15">
        <v>82.8</v>
      </c>
      <c r="H357" s="15">
        <v>82.8</v>
      </c>
    </row>
    <row r="358" spans="1:8" ht="24">
      <c r="A358" s="3">
        <f t="shared" si="31"/>
        <v>345</v>
      </c>
      <c r="B358" s="3" t="s">
        <v>52</v>
      </c>
      <c r="C358" s="3" t="s">
        <v>369</v>
      </c>
      <c r="D358" s="3"/>
      <c r="E358" s="30" t="s">
        <v>370</v>
      </c>
      <c r="F358" s="15">
        <f>F359+F360</f>
        <v>105.30000000000001</v>
      </c>
      <c r="G358" s="15">
        <v>0</v>
      </c>
      <c r="H358" s="15">
        <v>0</v>
      </c>
    </row>
    <row r="359" spans="1:8" ht="12.75">
      <c r="A359" s="3">
        <f t="shared" si="31"/>
        <v>346</v>
      </c>
      <c r="B359" s="3" t="s">
        <v>52</v>
      </c>
      <c r="C359" s="3" t="s">
        <v>369</v>
      </c>
      <c r="D359" s="3">
        <v>244</v>
      </c>
      <c r="E359" s="6" t="s">
        <v>333</v>
      </c>
      <c r="F359" s="15">
        <v>70.4</v>
      </c>
      <c r="G359" s="15">
        <v>0</v>
      </c>
      <c r="H359" s="15">
        <v>0</v>
      </c>
    </row>
    <row r="360" spans="1:8" ht="12.75">
      <c r="A360" s="3">
        <f t="shared" si="31"/>
        <v>347</v>
      </c>
      <c r="B360" s="3"/>
      <c r="C360" s="3"/>
      <c r="D360" s="3">
        <v>622</v>
      </c>
      <c r="E360" s="6" t="s">
        <v>87</v>
      </c>
      <c r="F360" s="15">
        <v>34.9</v>
      </c>
      <c r="G360" s="15">
        <v>0</v>
      </c>
      <c r="H360" s="15">
        <v>0</v>
      </c>
    </row>
    <row r="361" spans="1:8" ht="51">
      <c r="A361" s="3">
        <f t="shared" si="31"/>
        <v>348</v>
      </c>
      <c r="B361" s="3" t="s">
        <v>52</v>
      </c>
      <c r="C361" s="3" t="s">
        <v>297</v>
      </c>
      <c r="D361" s="3"/>
      <c r="E361" s="6" t="s">
        <v>94</v>
      </c>
      <c r="F361" s="15">
        <f>F362+F364+F363</f>
        <v>770.6999999999999</v>
      </c>
      <c r="G361" s="15">
        <f>G362+G364</f>
        <v>0</v>
      </c>
      <c r="H361" s="15">
        <f>H362+H364</f>
        <v>0</v>
      </c>
    </row>
    <row r="362" spans="1:8" ht="12.75">
      <c r="A362" s="3">
        <f t="shared" si="31"/>
        <v>349</v>
      </c>
      <c r="B362" s="3" t="s">
        <v>52</v>
      </c>
      <c r="C362" s="3" t="s">
        <v>297</v>
      </c>
      <c r="D362" s="3">
        <v>244</v>
      </c>
      <c r="E362" s="6" t="s">
        <v>333</v>
      </c>
      <c r="F362" s="15">
        <v>649.5</v>
      </c>
      <c r="G362" s="15">
        <v>0</v>
      </c>
      <c r="H362" s="15">
        <v>0</v>
      </c>
    </row>
    <row r="363" spans="1:8" ht="12.75">
      <c r="A363" s="3">
        <f t="shared" si="31"/>
        <v>350</v>
      </c>
      <c r="B363" s="3"/>
      <c r="C363" s="3"/>
      <c r="D363" s="3">
        <v>350</v>
      </c>
      <c r="E363" s="6" t="s">
        <v>252</v>
      </c>
      <c r="F363" s="15">
        <v>103.3</v>
      </c>
      <c r="G363" s="15">
        <v>0</v>
      </c>
      <c r="H363" s="15">
        <v>0</v>
      </c>
    </row>
    <row r="364" spans="1:8" ht="12.75">
      <c r="A364" s="3">
        <f t="shared" si="31"/>
        <v>351</v>
      </c>
      <c r="B364" s="3"/>
      <c r="C364" s="3"/>
      <c r="D364" s="3">
        <v>622</v>
      </c>
      <c r="E364" s="6" t="s">
        <v>87</v>
      </c>
      <c r="F364" s="15">
        <v>17.9</v>
      </c>
      <c r="G364" s="15">
        <v>0</v>
      </c>
      <c r="H364" s="15">
        <v>0</v>
      </c>
    </row>
    <row r="365" spans="1:8" ht="25.5">
      <c r="A365" s="3">
        <f t="shared" si="31"/>
        <v>352</v>
      </c>
      <c r="B365" s="3" t="s">
        <v>52</v>
      </c>
      <c r="C365" s="3" t="s">
        <v>429</v>
      </c>
      <c r="D365" s="3"/>
      <c r="E365" s="6" t="s">
        <v>430</v>
      </c>
      <c r="F365" s="15">
        <f>F366</f>
        <v>186</v>
      </c>
      <c r="G365" s="15">
        <f>G366</f>
        <v>0</v>
      </c>
      <c r="H365" s="15">
        <f>H366</f>
        <v>0</v>
      </c>
    </row>
    <row r="366" spans="1:8" ht="12.75">
      <c r="A366" s="3">
        <f t="shared" si="31"/>
        <v>353</v>
      </c>
      <c r="B366" s="3" t="s">
        <v>52</v>
      </c>
      <c r="C366" s="3" t="s">
        <v>429</v>
      </c>
      <c r="D366" s="3">
        <v>244</v>
      </c>
      <c r="E366" s="6" t="s">
        <v>333</v>
      </c>
      <c r="F366" s="15">
        <v>186</v>
      </c>
      <c r="G366" s="15">
        <v>0</v>
      </c>
      <c r="H366" s="15">
        <v>0</v>
      </c>
    </row>
    <row r="367" spans="1:8" ht="63.75" customHeight="1">
      <c r="A367" s="3">
        <f t="shared" si="31"/>
        <v>354</v>
      </c>
      <c r="B367" s="3" t="s">
        <v>52</v>
      </c>
      <c r="C367" s="3" t="s">
        <v>388</v>
      </c>
      <c r="D367" s="3"/>
      <c r="E367" s="6" t="s">
        <v>406</v>
      </c>
      <c r="F367" s="15">
        <f>F368</f>
        <v>357.3</v>
      </c>
      <c r="G367" s="15">
        <f>G368</f>
        <v>370.9</v>
      </c>
      <c r="H367" s="15">
        <f>H368</f>
        <v>385.7</v>
      </c>
    </row>
    <row r="368" spans="1:8" ht="12.75">
      <c r="A368" s="3">
        <f t="shared" si="31"/>
        <v>355</v>
      </c>
      <c r="B368" s="3" t="s">
        <v>52</v>
      </c>
      <c r="C368" s="3" t="s">
        <v>388</v>
      </c>
      <c r="D368" s="3">
        <v>244</v>
      </c>
      <c r="E368" s="6" t="s">
        <v>333</v>
      </c>
      <c r="F368" s="15">
        <v>357.3</v>
      </c>
      <c r="G368" s="15">
        <v>370.9</v>
      </c>
      <c r="H368" s="15">
        <v>385.7</v>
      </c>
    </row>
    <row r="369" spans="1:8" ht="25.5">
      <c r="A369" s="3">
        <f t="shared" si="31"/>
        <v>356</v>
      </c>
      <c r="B369" s="3" t="s">
        <v>52</v>
      </c>
      <c r="C369" s="3" t="s">
        <v>298</v>
      </c>
      <c r="D369" s="3"/>
      <c r="E369" s="6" t="s">
        <v>358</v>
      </c>
      <c r="F369" s="15">
        <f>F370+F371</f>
        <v>3018.5</v>
      </c>
      <c r="G369" s="15">
        <f>G370+G371</f>
        <v>3133.2</v>
      </c>
      <c r="H369" s="15">
        <f>H370+H371</f>
        <v>3258.6</v>
      </c>
    </row>
    <row r="370" spans="1:8" ht="12.75">
      <c r="A370" s="3">
        <f t="shared" si="31"/>
        <v>357</v>
      </c>
      <c r="B370" s="3" t="s">
        <v>52</v>
      </c>
      <c r="C370" s="3" t="s">
        <v>298</v>
      </c>
      <c r="D370" s="3">
        <v>244</v>
      </c>
      <c r="E370" s="6" t="s">
        <v>333</v>
      </c>
      <c r="F370" s="15">
        <v>2660.1</v>
      </c>
      <c r="G370" s="15">
        <v>2359.2</v>
      </c>
      <c r="H370" s="15">
        <v>2453.6</v>
      </c>
    </row>
    <row r="371" spans="1:8" ht="12.75">
      <c r="A371" s="3">
        <f t="shared" si="31"/>
        <v>358</v>
      </c>
      <c r="B371" s="3"/>
      <c r="C371" s="3"/>
      <c r="D371" s="3">
        <v>622</v>
      </c>
      <c r="E371" s="6" t="s">
        <v>87</v>
      </c>
      <c r="F371" s="15">
        <v>358.4</v>
      </c>
      <c r="G371" s="15">
        <v>774</v>
      </c>
      <c r="H371" s="15">
        <v>805</v>
      </c>
    </row>
    <row r="372" spans="1:8" ht="25.5">
      <c r="A372" s="3">
        <f t="shared" si="31"/>
        <v>359</v>
      </c>
      <c r="B372" s="3" t="s">
        <v>52</v>
      </c>
      <c r="C372" s="3" t="s">
        <v>323</v>
      </c>
      <c r="D372" s="3"/>
      <c r="E372" s="6" t="s">
        <v>358</v>
      </c>
      <c r="F372" s="15">
        <f>F373+F374</f>
        <v>2103.8999999999996</v>
      </c>
      <c r="G372" s="15">
        <f>G373+G374</f>
        <v>0</v>
      </c>
      <c r="H372" s="15">
        <f>H373+H374</f>
        <v>0</v>
      </c>
    </row>
    <row r="373" spans="1:8" ht="12.75">
      <c r="A373" s="3">
        <f t="shared" si="31"/>
        <v>360</v>
      </c>
      <c r="B373" s="3" t="s">
        <v>52</v>
      </c>
      <c r="C373" s="3" t="s">
        <v>323</v>
      </c>
      <c r="D373" s="3">
        <v>244</v>
      </c>
      <c r="E373" s="6" t="s">
        <v>333</v>
      </c>
      <c r="F373" s="15">
        <v>1362.1</v>
      </c>
      <c r="G373" s="15">
        <v>0</v>
      </c>
      <c r="H373" s="15">
        <v>0</v>
      </c>
    </row>
    <row r="374" spans="1:8" ht="12.75">
      <c r="A374" s="3">
        <f t="shared" si="31"/>
        <v>361</v>
      </c>
      <c r="B374" s="3"/>
      <c r="C374" s="3"/>
      <c r="D374" s="3">
        <v>622</v>
      </c>
      <c r="E374" s="6" t="s">
        <v>87</v>
      </c>
      <c r="F374" s="15">
        <v>741.8</v>
      </c>
      <c r="G374" s="15">
        <v>0</v>
      </c>
      <c r="H374" s="15">
        <v>0</v>
      </c>
    </row>
    <row r="375" spans="1:8" ht="12.75">
      <c r="A375" s="2">
        <f t="shared" si="31"/>
        <v>362</v>
      </c>
      <c r="B375" s="2" t="s">
        <v>53</v>
      </c>
      <c r="C375" s="2"/>
      <c r="D375" s="2"/>
      <c r="E375" s="5" t="s">
        <v>54</v>
      </c>
      <c r="F375" s="13">
        <f aca="true" t="shared" si="32" ref="F375:H376">F376</f>
        <v>9428.5</v>
      </c>
      <c r="G375" s="13">
        <f t="shared" si="32"/>
        <v>8812.300000000001</v>
      </c>
      <c r="H375" s="13">
        <f t="shared" si="32"/>
        <v>8812.3</v>
      </c>
    </row>
    <row r="376" spans="1:8" ht="38.25">
      <c r="A376" s="3">
        <f t="shared" si="31"/>
        <v>363</v>
      </c>
      <c r="B376" s="3" t="s">
        <v>53</v>
      </c>
      <c r="C376" s="3" t="s">
        <v>270</v>
      </c>
      <c r="D376" s="3"/>
      <c r="E376" s="6" t="s">
        <v>385</v>
      </c>
      <c r="F376" s="15">
        <f t="shared" si="32"/>
        <v>9428.5</v>
      </c>
      <c r="G376" s="15">
        <f t="shared" si="32"/>
        <v>8812.300000000001</v>
      </c>
      <c r="H376" s="15">
        <f t="shared" si="32"/>
        <v>8812.3</v>
      </c>
    </row>
    <row r="377" spans="1:8" ht="38.25">
      <c r="A377" s="2">
        <f t="shared" si="31"/>
        <v>364</v>
      </c>
      <c r="B377" s="2" t="s">
        <v>53</v>
      </c>
      <c r="C377" s="2" t="s">
        <v>299</v>
      </c>
      <c r="D377" s="2"/>
      <c r="E377" s="5" t="s">
        <v>150</v>
      </c>
      <c r="F377" s="13">
        <f>F378+F386+F395+F403</f>
        <v>9428.5</v>
      </c>
      <c r="G377" s="13">
        <f>G378+G386+G395+G403</f>
        <v>8812.300000000001</v>
      </c>
      <c r="H377" s="13">
        <f>H378+H386+H395+H403</f>
        <v>8812.3</v>
      </c>
    </row>
    <row r="378" spans="1:8" ht="25.5">
      <c r="A378" s="3">
        <f t="shared" si="31"/>
        <v>365</v>
      </c>
      <c r="B378" s="3" t="s">
        <v>53</v>
      </c>
      <c r="C378" s="3" t="s">
        <v>300</v>
      </c>
      <c r="D378" s="3"/>
      <c r="E378" s="6" t="s">
        <v>84</v>
      </c>
      <c r="F378" s="15">
        <f>F379+F383</f>
        <v>3317.6</v>
      </c>
      <c r="G378" s="15">
        <f>G379+G383</f>
        <v>3441.1000000000004</v>
      </c>
      <c r="H378" s="15">
        <f>H379+H383</f>
        <v>3570.2</v>
      </c>
    </row>
    <row r="379" spans="1:8" ht="25.5">
      <c r="A379" s="3">
        <f t="shared" si="31"/>
        <v>366</v>
      </c>
      <c r="B379" s="3" t="s">
        <v>53</v>
      </c>
      <c r="C379" s="3" t="s">
        <v>300</v>
      </c>
      <c r="D379" s="3">
        <v>120</v>
      </c>
      <c r="E379" s="6" t="s">
        <v>134</v>
      </c>
      <c r="F379" s="15">
        <f>F380+F382+F381</f>
        <v>3046</v>
      </c>
      <c r="G379" s="15">
        <f>G380+G382</f>
        <v>3392.1000000000004</v>
      </c>
      <c r="H379" s="15">
        <f>H380+H382</f>
        <v>3521.2</v>
      </c>
    </row>
    <row r="380" spans="1:8" ht="12.75">
      <c r="A380" s="3">
        <f t="shared" si="31"/>
        <v>367</v>
      </c>
      <c r="B380" s="3"/>
      <c r="C380" s="3"/>
      <c r="D380" s="3">
        <v>121</v>
      </c>
      <c r="E380" s="6" t="s">
        <v>301</v>
      </c>
      <c r="F380" s="15">
        <v>2334.4</v>
      </c>
      <c r="G380" s="15">
        <v>2609.9</v>
      </c>
      <c r="H380" s="15">
        <v>2709.1</v>
      </c>
    </row>
    <row r="381" spans="1:8" ht="25.5">
      <c r="A381" s="3">
        <f t="shared" si="31"/>
        <v>368</v>
      </c>
      <c r="B381" s="3"/>
      <c r="C381" s="3"/>
      <c r="D381" s="3">
        <v>122</v>
      </c>
      <c r="E381" s="47" t="s">
        <v>371</v>
      </c>
      <c r="F381" s="15">
        <v>12.7</v>
      </c>
      <c r="G381" s="15">
        <v>0</v>
      </c>
      <c r="H381" s="15">
        <v>0</v>
      </c>
    </row>
    <row r="382" spans="1:8" ht="38.25">
      <c r="A382" s="3">
        <f t="shared" si="31"/>
        <v>369</v>
      </c>
      <c r="B382" s="3"/>
      <c r="C382" s="3"/>
      <c r="D382" s="3">
        <v>129</v>
      </c>
      <c r="E382" s="6" t="s">
        <v>169</v>
      </c>
      <c r="F382" s="15">
        <v>698.9</v>
      </c>
      <c r="G382" s="15">
        <v>782.2</v>
      </c>
      <c r="H382" s="15">
        <v>812.1</v>
      </c>
    </row>
    <row r="383" spans="1:8" ht="25.5">
      <c r="A383" s="3">
        <f t="shared" si="31"/>
        <v>370</v>
      </c>
      <c r="B383" s="3"/>
      <c r="C383" s="3"/>
      <c r="D383" s="3">
        <v>240</v>
      </c>
      <c r="E383" s="6" t="s">
        <v>135</v>
      </c>
      <c r="F383" s="15">
        <f>F384+F385</f>
        <v>271.6</v>
      </c>
      <c r="G383" s="15">
        <f>G384+G385</f>
        <v>49</v>
      </c>
      <c r="H383" s="15">
        <f>H384+H385</f>
        <v>49</v>
      </c>
    </row>
    <row r="384" spans="1:8" ht="25.5">
      <c r="A384" s="3">
        <f t="shared" si="31"/>
        <v>371</v>
      </c>
      <c r="B384" s="3"/>
      <c r="C384" s="3"/>
      <c r="D384" s="3">
        <v>242</v>
      </c>
      <c r="E384" s="6" t="s">
        <v>6</v>
      </c>
      <c r="F384" s="15">
        <v>13.3</v>
      </c>
      <c r="G384" s="15">
        <v>13.3</v>
      </c>
      <c r="H384" s="15">
        <v>13.3</v>
      </c>
    </row>
    <row r="385" spans="1:8" ht="12.75">
      <c r="A385" s="3">
        <f t="shared" si="31"/>
        <v>372</v>
      </c>
      <c r="B385" s="3"/>
      <c r="C385" s="3"/>
      <c r="D385" s="3">
        <v>244</v>
      </c>
      <c r="E385" s="6" t="s">
        <v>333</v>
      </c>
      <c r="F385" s="15">
        <v>258.3</v>
      </c>
      <c r="G385" s="15">
        <v>35.7</v>
      </c>
      <c r="H385" s="15">
        <v>35.7</v>
      </c>
    </row>
    <row r="386" spans="1:8" ht="12.75">
      <c r="A386" s="3">
        <f t="shared" si="31"/>
        <v>373</v>
      </c>
      <c r="B386" s="3" t="s">
        <v>53</v>
      </c>
      <c r="C386" s="3" t="s">
        <v>302</v>
      </c>
      <c r="D386" s="3"/>
      <c r="E386" s="6" t="s">
        <v>132</v>
      </c>
      <c r="F386" s="15">
        <f>F387+F391+F394</f>
        <v>3132.4</v>
      </c>
      <c r="G386" s="15">
        <f>G387+G391+G394</f>
        <v>2712.2000000000003</v>
      </c>
      <c r="H386" s="15">
        <f>H387+H391+H394</f>
        <v>2652.2000000000003</v>
      </c>
    </row>
    <row r="387" spans="1:8" ht="12.75">
      <c r="A387" s="3">
        <f t="shared" si="31"/>
        <v>374</v>
      </c>
      <c r="B387" s="3" t="s">
        <v>53</v>
      </c>
      <c r="C387" s="3" t="s">
        <v>302</v>
      </c>
      <c r="D387" s="3">
        <v>110</v>
      </c>
      <c r="E387" s="6" t="s">
        <v>136</v>
      </c>
      <c r="F387" s="15">
        <f>F388+F389+F390</f>
        <v>2557.4</v>
      </c>
      <c r="G387" s="15">
        <f>G388+G389+G390</f>
        <v>2543.9</v>
      </c>
      <c r="H387" s="15">
        <f>H388+H389+H390</f>
        <v>2543.9</v>
      </c>
    </row>
    <row r="388" spans="1:8" ht="12.75">
      <c r="A388" s="3">
        <f t="shared" si="31"/>
        <v>375</v>
      </c>
      <c r="B388" s="3"/>
      <c r="C388" s="3"/>
      <c r="D388" s="3">
        <v>111</v>
      </c>
      <c r="E388" s="6" t="s">
        <v>186</v>
      </c>
      <c r="F388" s="15">
        <v>1953.9</v>
      </c>
      <c r="G388" s="15">
        <v>1953.9</v>
      </c>
      <c r="H388" s="15">
        <v>1953.9</v>
      </c>
    </row>
    <row r="389" spans="1:8" ht="25.5">
      <c r="A389" s="3">
        <f t="shared" si="31"/>
        <v>376</v>
      </c>
      <c r="B389" s="3"/>
      <c r="C389" s="3"/>
      <c r="D389" s="3">
        <v>112</v>
      </c>
      <c r="E389" s="6" t="s">
        <v>273</v>
      </c>
      <c r="F389" s="15">
        <v>13.5</v>
      </c>
      <c r="G389" s="15">
        <v>0</v>
      </c>
      <c r="H389" s="15">
        <v>0</v>
      </c>
    </row>
    <row r="390" spans="1:8" ht="25.5">
      <c r="A390" s="3">
        <f t="shared" si="31"/>
        <v>377</v>
      </c>
      <c r="B390" s="3"/>
      <c r="C390" s="3"/>
      <c r="D390" s="3">
        <v>119</v>
      </c>
      <c r="E390" s="6" t="s">
        <v>188</v>
      </c>
      <c r="F390" s="15">
        <v>590</v>
      </c>
      <c r="G390" s="15">
        <v>590</v>
      </c>
      <c r="H390" s="15">
        <v>590</v>
      </c>
    </row>
    <row r="391" spans="1:8" ht="25.5">
      <c r="A391" s="3">
        <f t="shared" si="31"/>
        <v>378</v>
      </c>
      <c r="B391" s="3"/>
      <c r="C391" s="3"/>
      <c r="D391" s="3">
        <v>240</v>
      </c>
      <c r="E391" s="6" t="s">
        <v>135</v>
      </c>
      <c r="F391" s="15">
        <f>F392+F393</f>
        <v>574</v>
      </c>
      <c r="G391" s="15">
        <f>G392+G393</f>
        <v>167.3</v>
      </c>
      <c r="H391" s="15">
        <f>H392+H393</f>
        <v>107.30000000000001</v>
      </c>
    </row>
    <row r="392" spans="1:8" ht="25.5">
      <c r="A392" s="3">
        <f t="shared" si="31"/>
        <v>379</v>
      </c>
      <c r="B392" s="3"/>
      <c r="C392" s="3"/>
      <c r="D392" s="3">
        <v>242</v>
      </c>
      <c r="E392" s="6" t="s">
        <v>6</v>
      </c>
      <c r="F392" s="15">
        <v>397.9</v>
      </c>
      <c r="G392" s="15">
        <v>95.7</v>
      </c>
      <c r="H392" s="15">
        <v>65.7</v>
      </c>
    </row>
    <row r="393" spans="1:8" ht="12.75">
      <c r="A393" s="3">
        <f t="shared" si="31"/>
        <v>380</v>
      </c>
      <c r="B393" s="3"/>
      <c r="C393" s="3"/>
      <c r="D393" s="3">
        <v>244</v>
      </c>
      <c r="E393" s="6" t="s">
        <v>333</v>
      </c>
      <c r="F393" s="15">
        <v>176.1</v>
      </c>
      <c r="G393" s="15">
        <v>71.6</v>
      </c>
      <c r="H393" s="15">
        <v>41.6</v>
      </c>
    </row>
    <row r="394" spans="1:8" ht="12.75">
      <c r="A394" s="3">
        <f t="shared" si="31"/>
        <v>381</v>
      </c>
      <c r="B394" s="3"/>
      <c r="C394" s="3"/>
      <c r="D394" s="3">
        <v>851</v>
      </c>
      <c r="E394" s="6" t="s">
        <v>88</v>
      </c>
      <c r="F394" s="15">
        <v>1</v>
      </c>
      <c r="G394" s="15">
        <v>1</v>
      </c>
      <c r="H394" s="15">
        <v>1</v>
      </c>
    </row>
    <row r="395" spans="1:8" ht="12.75">
      <c r="A395" s="3">
        <f t="shared" si="31"/>
        <v>382</v>
      </c>
      <c r="B395" s="3" t="s">
        <v>53</v>
      </c>
      <c r="C395" s="3" t="s">
        <v>303</v>
      </c>
      <c r="D395" s="3"/>
      <c r="E395" s="6" t="s">
        <v>109</v>
      </c>
      <c r="F395" s="15">
        <f>F396+F400</f>
        <v>2827.5</v>
      </c>
      <c r="G395" s="15">
        <f>G396+G400</f>
        <v>2659</v>
      </c>
      <c r="H395" s="15">
        <f>H396+H400</f>
        <v>2589.9</v>
      </c>
    </row>
    <row r="396" spans="1:8" ht="12.75">
      <c r="A396" s="3">
        <f t="shared" si="31"/>
        <v>383</v>
      </c>
      <c r="B396" s="3" t="s">
        <v>53</v>
      </c>
      <c r="C396" s="3" t="s">
        <v>303</v>
      </c>
      <c r="D396" s="3">
        <v>110</v>
      </c>
      <c r="E396" s="6" t="s">
        <v>136</v>
      </c>
      <c r="F396" s="15">
        <f>F397+F399+F398</f>
        <v>2563.9</v>
      </c>
      <c r="G396" s="15">
        <f>G397+G399</f>
        <v>2552</v>
      </c>
      <c r="H396" s="15">
        <f>H397+H399</f>
        <v>2552</v>
      </c>
    </row>
    <row r="397" spans="1:8" ht="12.75">
      <c r="A397" s="3">
        <f t="shared" si="31"/>
        <v>384</v>
      </c>
      <c r="B397" s="3"/>
      <c r="C397" s="3"/>
      <c r="D397" s="3">
        <v>111</v>
      </c>
      <c r="E397" s="6" t="s">
        <v>186</v>
      </c>
      <c r="F397" s="15">
        <v>1961.7</v>
      </c>
      <c r="G397" s="15">
        <v>1961.7</v>
      </c>
      <c r="H397" s="15">
        <v>1961.7</v>
      </c>
    </row>
    <row r="398" spans="1:8" ht="25.5">
      <c r="A398" s="3">
        <f t="shared" si="31"/>
        <v>385</v>
      </c>
      <c r="B398" s="3"/>
      <c r="C398" s="3"/>
      <c r="D398" s="3">
        <v>112</v>
      </c>
      <c r="E398" s="6" t="s">
        <v>273</v>
      </c>
      <c r="F398" s="15">
        <v>11.9</v>
      </c>
      <c r="G398" s="15">
        <v>0</v>
      </c>
      <c r="H398" s="15">
        <v>0</v>
      </c>
    </row>
    <row r="399" spans="1:8" ht="25.5">
      <c r="A399" s="3">
        <f t="shared" si="31"/>
        <v>386</v>
      </c>
      <c r="B399" s="3"/>
      <c r="C399" s="3"/>
      <c r="D399" s="3">
        <v>119</v>
      </c>
      <c r="E399" s="6" t="s">
        <v>188</v>
      </c>
      <c r="F399" s="15">
        <v>590.3</v>
      </c>
      <c r="G399" s="15">
        <v>590.3</v>
      </c>
      <c r="H399" s="15">
        <v>590.3</v>
      </c>
    </row>
    <row r="400" spans="1:8" ht="25.5">
      <c r="A400" s="3">
        <f t="shared" si="31"/>
        <v>387</v>
      </c>
      <c r="B400" s="3"/>
      <c r="C400" s="3"/>
      <c r="D400" s="3">
        <v>240</v>
      </c>
      <c r="E400" s="6" t="s">
        <v>135</v>
      </c>
      <c r="F400" s="15">
        <f>F401+F402</f>
        <v>263.6</v>
      </c>
      <c r="G400" s="15">
        <f>G401+G402</f>
        <v>107</v>
      </c>
      <c r="H400" s="15">
        <f>H401+H402</f>
        <v>37.9</v>
      </c>
    </row>
    <row r="401" spans="1:8" ht="25.5">
      <c r="A401" s="3">
        <f t="shared" si="31"/>
        <v>388</v>
      </c>
      <c r="B401" s="3"/>
      <c r="C401" s="3"/>
      <c r="D401" s="3">
        <v>242</v>
      </c>
      <c r="E401" s="6" t="s">
        <v>6</v>
      </c>
      <c r="F401" s="15">
        <v>229.9</v>
      </c>
      <c r="G401" s="15">
        <v>97</v>
      </c>
      <c r="H401" s="15">
        <v>27.9</v>
      </c>
    </row>
    <row r="402" spans="1:8" ht="12.75">
      <c r="A402" s="3">
        <f aca="true" t="shared" si="33" ref="A402:A465">A401+1</f>
        <v>389</v>
      </c>
      <c r="B402" s="3"/>
      <c r="C402" s="3"/>
      <c r="D402" s="3">
        <v>244</v>
      </c>
      <c r="E402" s="6" t="s">
        <v>333</v>
      </c>
      <c r="F402" s="15">
        <v>33.7</v>
      </c>
      <c r="G402" s="15">
        <v>10</v>
      </c>
      <c r="H402" s="15">
        <v>10</v>
      </c>
    </row>
    <row r="403" spans="1:8" ht="51">
      <c r="A403" s="3">
        <f t="shared" si="33"/>
        <v>390</v>
      </c>
      <c r="B403" s="3" t="s">
        <v>53</v>
      </c>
      <c r="C403" s="3" t="s">
        <v>304</v>
      </c>
      <c r="D403" s="3"/>
      <c r="E403" s="6" t="s">
        <v>110</v>
      </c>
      <c r="F403" s="15">
        <f>F404</f>
        <v>151</v>
      </c>
      <c r="G403" s="15">
        <f>G404</f>
        <v>0</v>
      </c>
      <c r="H403" s="15">
        <f>H404</f>
        <v>0</v>
      </c>
    </row>
    <row r="404" spans="1:8" ht="12.75">
      <c r="A404" s="3">
        <f t="shared" si="33"/>
        <v>391</v>
      </c>
      <c r="B404" s="3" t="s">
        <v>53</v>
      </c>
      <c r="C404" s="3" t="s">
        <v>304</v>
      </c>
      <c r="D404" s="3">
        <v>244</v>
      </c>
      <c r="E404" s="6" t="s">
        <v>333</v>
      </c>
      <c r="F404" s="15">
        <v>151</v>
      </c>
      <c r="G404" s="15">
        <v>0</v>
      </c>
      <c r="H404" s="15">
        <v>0</v>
      </c>
    </row>
    <row r="405" spans="1:8" ht="12.75">
      <c r="A405" s="2">
        <f t="shared" si="33"/>
        <v>392</v>
      </c>
      <c r="B405" s="2" t="s">
        <v>55</v>
      </c>
      <c r="C405" s="2"/>
      <c r="D405" s="2"/>
      <c r="E405" s="2" t="s">
        <v>56</v>
      </c>
      <c r="F405" s="13">
        <f>F408</f>
        <v>5674.7</v>
      </c>
      <c r="G405" s="13">
        <f>G408</f>
        <v>5456.3</v>
      </c>
      <c r="H405" s="13">
        <f>H408</f>
        <v>5701.400000000001</v>
      </c>
    </row>
    <row r="406" spans="1:8" ht="12.75">
      <c r="A406" s="2">
        <f t="shared" si="33"/>
        <v>393</v>
      </c>
      <c r="B406" s="2" t="s">
        <v>261</v>
      </c>
      <c r="C406" s="2"/>
      <c r="D406" s="2"/>
      <c r="E406" s="5" t="s">
        <v>57</v>
      </c>
      <c r="F406" s="13">
        <f>F408</f>
        <v>5674.7</v>
      </c>
      <c r="G406" s="13">
        <f>G408</f>
        <v>5456.3</v>
      </c>
      <c r="H406" s="13">
        <f>H408</f>
        <v>5701.400000000001</v>
      </c>
    </row>
    <row r="407" spans="1:8" ht="25.5" customHeight="1">
      <c r="A407" s="3">
        <f t="shared" si="33"/>
        <v>394</v>
      </c>
      <c r="B407" s="3" t="s">
        <v>261</v>
      </c>
      <c r="C407" s="3" t="s">
        <v>171</v>
      </c>
      <c r="D407" s="3"/>
      <c r="E407" s="6" t="s">
        <v>395</v>
      </c>
      <c r="F407" s="15">
        <f>F408</f>
        <v>5674.7</v>
      </c>
      <c r="G407" s="15">
        <f>G408</f>
        <v>5456.3</v>
      </c>
      <c r="H407" s="15">
        <f>H408</f>
        <v>5701.400000000001</v>
      </c>
    </row>
    <row r="408" spans="1:8" ht="25.5">
      <c r="A408" s="2">
        <f t="shared" si="33"/>
        <v>395</v>
      </c>
      <c r="B408" s="2" t="s">
        <v>261</v>
      </c>
      <c r="C408" s="2" t="s">
        <v>307</v>
      </c>
      <c r="D408" s="3"/>
      <c r="E408" s="5" t="s">
        <v>396</v>
      </c>
      <c r="F408" s="13">
        <f>F409+F413+F415+F411</f>
        <v>5674.7</v>
      </c>
      <c r="G408" s="13">
        <f>G409+G413+G415+G411</f>
        <v>5456.3</v>
      </c>
      <c r="H408" s="13">
        <f>H409+H413+H415+H411</f>
        <v>5701.400000000001</v>
      </c>
    </row>
    <row r="409" spans="1:8" ht="12.75">
      <c r="A409" s="3">
        <f t="shared" si="33"/>
        <v>396</v>
      </c>
      <c r="B409" s="3" t="s">
        <v>261</v>
      </c>
      <c r="C409" s="3" t="s">
        <v>308</v>
      </c>
      <c r="D409" s="2"/>
      <c r="E409" s="6" t="s">
        <v>156</v>
      </c>
      <c r="F409" s="15">
        <f>F410</f>
        <v>443.3</v>
      </c>
      <c r="G409" s="15">
        <f>G410</f>
        <v>443.3</v>
      </c>
      <c r="H409" s="15">
        <f>H410</f>
        <v>443.3</v>
      </c>
    </row>
    <row r="410" spans="1:8" ht="12.75">
      <c r="A410" s="3">
        <f t="shared" si="33"/>
        <v>397</v>
      </c>
      <c r="B410" s="3" t="s">
        <v>261</v>
      </c>
      <c r="C410" s="3" t="s">
        <v>308</v>
      </c>
      <c r="D410" s="3">
        <v>244</v>
      </c>
      <c r="E410" s="6" t="s">
        <v>333</v>
      </c>
      <c r="F410" s="15">
        <v>443.3</v>
      </c>
      <c r="G410" s="15">
        <v>443.3</v>
      </c>
      <c r="H410" s="15">
        <v>443.3</v>
      </c>
    </row>
    <row r="411" spans="1:8" ht="25.5">
      <c r="A411" s="3">
        <f t="shared" si="33"/>
        <v>398</v>
      </c>
      <c r="B411" s="3" t="s">
        <v>261</v>
      </c>
      <c r="C411" s="3" t="s">
        <v>318</v>
      </c>
      <c r="D411" s="3"/>
      <c r="E411" s="6" t="s">
        <v>319</v>
      </c>
      <c r="F411" s="15">
        <f>F412</f>
        <v>218</v>
      </c>
      <c r="G411" s="15">
        <f>G412</f>
        <v>218</v>
      </c>
      <c r="H411" s="15">
        <f>H412</f>
        <v>218</v>
      </c>
    </row>
    <row r="412" spans="1:8" ht="12.75">
      <c r="A412" s="3">
        <f t="shared" si="33"/>
        <v>399</v>
      </c>
      <c r="B412" s="3" t="s">
        <v>261</v>
      </c>
      <c r="C412" s="3" t="s">
        <v>318</v>
      </c>
      <c r="D412" s="3">
        <v>540</v>
      </c>
      <c r="E412" s="6" t="s">
        <v>18</v>
      </c>
      <c r="F412" s="15">
        <v>218</v>
      </c>
      <c r="G412" s="15">
        <v>218</v>
      </c>
      <c r="H412" s="15">
        <v>218</v>
      </c>
    </row>
    <row r="413" spans="1:8" ht="25.5">
      <c r="A413" s="3">
        <f t="shared" si="33"/>
        <v>400</v>
      </c>
      <c r="B413" s="3" t="s">
        <v>261</v>
      </c>
      <c r="C413" s="3" t="s">
        <v>309</v>
      </c>
      <c r="D413" s="3"/>
      <c r="E413" s="6" t="s">
        <v>133</v>
      </c>
      <c r="F413" s="15">
        <f>F414</f>
        <v>168</v>
      </c>
      <c r="G413" s="15">
        <f>G414</f>
        <v>168</v>
      </c>
      <c r="H413" s="15">
        <f>H414</f>
        <v>168</v>
      </c>
    </row>
    <row r="414" spans="1:8" ht="12.75">
      <c r="A414" s="3">
        <f t="shared" si="33"/>
        <v>401</v>
      </c>
      <c r="B414" s="3" t="s">
        <v>261</v>
      </c>
      <c r="C414" s="3" t="s">
        <v>310</v>
      </c>
      <c r="D414" s="3">
        <v>540</v>
      </c>
      <c r="E414" s="6" t="s">
        <v>18</v>
      </c>
      <c r="F414" s="15">
        <v>168</v>
      </c>
      <c r="G414" s="15">
        <v>168</v>
      </c>
      <c r="H414" s="15">
        <v>168</v>
      </c>
    </row>
    <row r="415" spans="1:8" ht="25.5">
      <c r="A415" s="3">
        <f t="shared" si="33"/>
        <v>402</v>
      </c>
      <c r="B415" s="3" t="s">
        <v>261</v>
      </c>
      <c r="C415" s="3" t="s">
        <v>312</v>
      </c>
      <c r="D415" s="3"/>
      <c r="E415" s="6" t="s">
        <v>438</v>
      </c>
      <c r="F415" s="15">
        <f>F416</f>
        <v>4845.4</v>
      </c>
      <c r="G415" s="15">
        <f>G416</f>
        <v>4627</v>
      </c>
      <c r="H415" s="15">
        <f>H416</f>
        <v>4872.1</v>
      </c>
    </row>
    <row r="416" spans="1:8" ht="38.25">
      <c r="A416" s="3">
        <f t="shared" si="33"/>
        <v>403</v>
      </c>
      <c r="B416" s="3" t="s">
        <v>261</v>
      </c>
      <c r="C416" s="3" t="s">
        <v>312</v>
      </c>
      <c r="D416" s="3">
        <v>611</v>
      </c>
      <c r="E416" s="6" t="s">
        <v>311</v>
      </c>
      <c r="F416" s="15">
        <v>4845.4</v>
      </c>
      <c r="G416" s="15">
        <v>4627</v>
      </c>
      <c r="H416" s="15">
        <v>4872.1</v>
      </c>
    </row>
    <row r="417" spans="1:8" ht="12.75">
      <c r="A417" s="2">
        <f t="shared" si="33"/>
        <v>404</v>
      </c>
      <c r="B417" s="2" t="s">
        <v>58</v>
      </c>
      <c r="C417" s="2"/>
      <c r="D417" s="2"/>
      <c r="E417" s="2" t="s">
        <v>59</v>
      </c>
      <c r="F417" s="13">
        <f>F418+F440</f>
        <v>75518.70000000001</v>
      </c>
      <c r="G417" s="13">
        <f>G418+G440</f>
        <v>72800.9</v>
      </c>
      <c r="H417" s="13">
        <f>H418+H440</f>
        <v>72800.9</v>
      </c>
    </row>
    <row r="418" spans="1:8" ht="12.75">
      <c r="A418" s="2">
        <f t="shared" si="33"/>
        <v>405</v>
      </c>
      <c r="B418" s="2" t="s">
        <v>60</v>
      </c>
      <c r="C418" s="2"/>
      <c r="D418" s="2"/>
      <c r="E418" s="5" t="s">
        <v>61</v>
      </c>
      <c r="F418" s="13">
        <f>F419</f>
        <v>69896.20000000001</v>
      </c>
      <c r="G418" s="13">
        <f>G419</f>
        <v>67664.5</v>
      </c>
      <c r="H418" s="13">
        <f>H419</f>
        <v>67637.2</v>
      </c>
    </row>
    <row r="419" spans="1:8" ht="25.5">
      <c r="A419" s="3">
        <f t="shared" si="33"/>
        <v>406</v>
      </c>
      <c r="B419" s="3" t="s">
        <v>60</v>
      </c>
      <c r="C419" s="3" t="s">
        <v>171</v>
      </c>
      <c r="D419" s="3"/>
      <c r="E419" s="6" t="s">
        <v>395</v>
      </c>
      <c r="F419" s="15">
        <f>F420+F432+F435</f>
        <v>69896.20000000001</v>
      </c>
      <c r="G419" s="15">
        <f>G420+G432+G435</f>
        <v>67664.5</v>
      </c>
      <c r="H419" s="15">
        <f>H420+H432+H435</f>
        <v>67637.2</v>
      </c>
    </row>
    <row r="420" spans="1:8" ht="25.5">
      <c r="A420" s="2">
        <f t="shared" si="33"/>
        <v>407</v>
      </c>
      <c r="B420" s="2" t="s">
        <v>60</v>
      </c>
      <c r="C420" s="2" t="s">
        <v>236</v>
      </c>
      <c r="D420" s="2"/>
      <c r="E420" s="5" t="s">
        <v>141</v>
      </c>
      <c r="F420" s="13">
        <f>F421+F424+F427+F430</f>
        <v>63307.5</v>
      </c>
      <c r="G420" s="13">
        <f>G421+G424+G427</f>
        <v>63264</v>
      </c>
      <c r="H420" s="13">
        <f>H421+H424+H427</f>
        <v>63236.700000000004</v>
      </c>
    </row>
    <row r="421" spans="1:8" ht="38.25">
      <c r="A421" s="3">
        <f t="shared" si="33"/>
        <v>408</v>
      </c>
      <c r="B421" s="3" t="s">
        <v>60</v>
      </c>
      <c r="C421" s="3" t="s">
        <v>237</v>
      </c>
      <c r="D421" s="3"/>
      <c r="E421" s="6" t="s">
        <v>142</v>
      </c>
      <c r="F421" s="15">
        <f>SUM(F422:F423)</f>
        <v>3634.6</v>
      </c>
      <c r="G421" s="15">
        <f>SUM(G422:G423)</f>
        <v>3632</v>
      </c>
      <c r="H421" s="15">
        <f>SUM(H422:H423)</f>
        <v>3629.4</v>
      </c>
    </row>
    <row r="422" spans="1:8" ht="12.75">
      <c r="A422" s="3">
        <f t="shared" si="33"/>
        <v>409</v>
      </c>
      <c r="B422" s="3" t="s">
        <v>60</v>
      </c>
      <c r="C422" s="3" t="s">
        <v>237</v>
      </c>
      <c r="D422" s="3">
        <v>244</v>
      </c>
      <c r="E422" s="6" t="s">
        <v>333</v>
      </c>
      <c r="F422" s="15">
        <v>35</v>
      </c>
      <c r="G422" s="15">
        <v>35</v>
      </c>
      <c r="H422" s="15">
        <v>35</v>
      </c>
    </row>
    <row r="423" spans="1:8" ht="25.5">
      <c r="A423" s="3">
        <f t="shared" si="33"/>
        <v>410</v>
      </c>
      <c r="B423" s="3"/>
      <c r="C423" s="3"/>
      <c r="D423" s="3">
        <v>313</v>
      </c>
      <c r="E423" s="6" t="s">
        <v>106</v>
      </c>
      <c r="F423" s="15">
        <v>3599.6</v>
      </c>
      <c r="G423" s="15">
        <v>3597</v>
      </c>
      <c r="H423" s="15">
        <v>3594.4</v>
      </c>
    </row>
    <row r="424" spans="1:8" ht="39" customHeight="1">
      <c r="A424" s="3">
        <f t="shared" si="33"/>
        <v>411</v>
      </c>
      <c r="B424" s="3" t="s">
        <v>60</v>
      </c>
      <c r="C424" s="3" t="s">
        <v>238</v>
      </c>
      <c r="D424" s="3"/>
      <c r="E424" s="6" t="s">
        <v>144</v>
      </c>
      <c r="F424" s="15">
        <f>SUM(F425:F426)</f>
        <v>54925.3</v>
      </c>
      <c r="G424" s="15">
        <f>SUM(G425:G426)</f>
        <v>54902</v>
      </c>
      <c r="H424" s="15">
        <f>SUM(H425:H426)</f>
        <v>54877.3</v>
      </c>
    </row>
    <row r="425" spans="1:8" ht="12.75">
      <c r="A425" s="3">
        <f t="shared" si="33"/>
        <v>412</v>
      </c>
      <c r="B425" s="3" t="s">
        <v>60</v>
      </c>
      <c r="C425" s="3" t="s">
        <v>238</v>
      </c>
      <c r="D425" s="3">
        <v>244</v>
      </c>
      <c r="E425" s="6" t="s">
        <v>333</v>
      </c>
      <c r="F425" s="15">
        <v>610.5</v>
      </c>
      <c r="G425" s="15">
        <v>610.5</v>
      </c>
      <c r="H425" s="15">
        <v>610.5</v>
      </c>
    </row>
    <row r="426" spans="1:8" ht="25.5">
      <c r="A426" s="3">
        <f t="shared" si="33"/>
        <v>413</v>
      </c>
      <c r="B426" s="3"/>
      <c r="C426" s="3"/>
      <c r="D426" s="3">
        <v>313</v>
      </c>
      <c r="E426" s="6" t="s">
        <v>106</v>
      </c>
      <c r="F426" s="15">
        <v>54314.8</v>
      </c>
      <c r="G426" s="15">
        <v>54291.5</v>
      </c>
      <c r="H426" s="15">
        <v>54266.8</v>
      </c>
    </row>
    <row r="427" spans="1:8" ht="38.25">
      <c r="A427" s="3">
        <f t="shared" si="33"/>
        <v>414</v>
      </c>
      <c r="B427" s="3" t="s">
        <v>60</v>
      </c>
      <c r="C427" s="3" t="s">
        <v>239</v>
      </c>
      <c r="D427" s="3"/>
      <c r="E427" s="6" t="s">
        <v>145</v>
      </c>
      <c r="F427" s="15">
        <f>SUM(F428:F429)</f>
        <v>4730</v>
      </c>
      <c r="G427" s="15">
        <f>SUM(G428:G429)</f>
        <v>4730</v>
      </c>
      <c r="H427" s="15">
        <f>SUM(H428:H429)</f>
        <v>4730</v>
      </c>
    </row>
    <row r="428" spans="1:8" ht="12.75">
      <c r="A428" s="3">
        <f t="shared" si="33"/>
        <v>415</v>
      </c>
      <c r="B428" s="3" t="s">
        <v>60</v>
      </c>
      <c r="C428" s="3" t="s">
        <v>239</v>
      </c>
      <c r="D428" s="3">
        <v>244</v>
      </c>
      <c r="E428" s="6" t="s">
        <v>333</v>
      </c>
      <c r="F428" s="15">
        <v>94.7</v>
      </c>
      <c r="G428" s="15">
        <v>94.7</v>
      </c>
      <c r="H428" s="15">
        <v>94.7</v>
      </c>
    </row>
    <row r="429" spans="1:8" ht="25.5">
      <c r="A429" s="3">
        <f t="shared" si="33"/>
        <v>416</v>
      </c>
      <c r="B429" s="3"/>
      <c r="C429" s="3"/>
      <c r="D429" s="3">
        <v>313</v>
      </c>
      <c r="E429" s="6" t="s">
        <v>106</v>
      </c>
      <c r="F429" s="15">
        <v>4635.3</v>
      </c>
      <c r="G429" s="15">
        <v>4635.3</v>
      </c>
      <c r="H429" s="15">
        <v>4635.3</v>
      </c>
    </row>
    <row r="430" spans="1:8" ht="38.25">
      <c r="A430" s="3">
        <f t="shared" si="33"/>
        <v>417</v>
      </c>
      <c r="B430" s="3" t="s">
        <v>60</v>
      </c>
      <c r="C430" s="3" t="s">
        <v>431</v>
      </c>
      <c r="D430" s="3"/>
      <c r="E430" s="6" t="s">
        <v>432</v>
      </c>
      <c r="F430" s="15">
        <f>F431</f>
        <v>17.6</v>
      </c>
      <c r="G430" s="15">
        <f>G431</f>
        <v>0</v>
      </c>
      <c r="H430" s="15">
        <f>H431</f>
        <v>0</v>
      </c>
    </row>
    <row r="431" spans="1:8" ht="25.5">
      <c r="A431" s="3">
        <f t="shared" si="33"/>
        <v>418</v>
      </c>
      <c r="B431" s="3" t="s">
        <v>60</v>
      </c>
      <c r="C431" s="3" t="s">
        <v>431</v>
      </c>
      <c r="D431" s="3">
        <v>313</v>
      </c>
      <c r="E431" s="6" t="s">
        <v>106</v>
      </c>
      <c r="F431" s="15">
        <v>17.6</v>
      </c>
      <c r="G431" s="15">
        <v>0</v>
      </c>
      <c r="H431" s="15">
        <v>0</v>
      </c>
    </row>
    <row r="432" spans="1:8" ht="25.5">
      <c r="A432" s="2">
        <f t="shared" si="33"/>
        <v>419</v>
      </c>
      <c r="B432" s="2" t="s">
        <v>60</v>
      </c>
      <c r="C432" s="2" t="s">
        <v>213</v>
      </c>
      <c r="D432" s="3"/>
      <c r="E432" s="5" t="s">
        <v>100</v>
      </c>
      <c r="F432" s="13">
        <f aca="true" t="shared" si="34" ref="F432:H433">F433</f>
        <v>4955.1</v>
      </c>
      <c r="G432" s="13">
        <f t="shared" si="34"/>
        <v>3617.8</v>
      </c>
      <c r="H432" s="13">
        <f t="shared" si="34"/>
        <v>3617.8</v>
      </c>
    </row>
    <row r="433" spans="1:8" ht="25.5">
      <c r="A433" s="3">
        <f t="shared" si="33"/>
        <v>420</v>
      </c>
      <c r="B433" s="3" t="s">
        <v>60</v>
      </c>
      <c r="C433" s="3" t="s">
        <v>386</v>
      </c>
      <c r="D433" s="3"/>
      <c r="E433" s="6" t="s">
        <v>330</v>
      </c>
      <c r="F433" s="15">
        <f t="shared" si="34"/>
        <v>4955.1</v>
      </c>
      <c r="G433" s="15">
        <f t="shared" si="34"/>
        <v>3617.8</v>
      </c>
      <c r="H433" s="15">
        <f t="shared" si="34"/>
        <v>3617.8</v>
      </c>
    </row>
    <row r="434" spans="1:8" ht="12.75">
      <c r="A434" s="3">
        <f t="shared" si="33"/>
        <v>421</v>
      </c>
      <c r="B434" s="3" t="s">
        <v>60</v>
      </c>
      <c r="C434" s="3" t="s">
        <v>386</v>
      </c>
      <c r="D434" s="3">
        <v>322</v>
      </c>
      <c r="E434" s="6" t="s">
        <v>103</v>
      </c>
      <c r="F434" s="15">
        <v>4955.1</v>
      </c>
      <c r="G434" s="15">
        <v>3617.8</v>
      </c>
      <c r="H434" s="15">
        <v>3617.8</v>
      </c>
    </row>
    <row r="435" spans="1:8" ht="12.75">
      <c r="A435" s="2">
        <f t="shared" si="33"/>
        <v>422</v>
      </c>
      <c r="B435" s="2" t="s">
        <v>60</v>
      </c>
      <c r="C435" s="2" t="s">
        <v>240</v>
      </c>
      <c r="D435" s="3"/>
      <c r="E435" s="5" t="s">
        <v>101</v>
      </c>
      <c r="F435" s="13">
        <f>F436+F438</f>
        <v>1633.6</v>
      </c>
      <c r="G435" s="13">
        <f>G438</f>
        <v>782.7</v>
      </c>
      <c r="H435" s="13">
        <f>H438</f>
        <v>782.7</v>
      </c>
    </row>
    <row r="436" spans="1:8" ht="25.5">
      <c r="A436" s="3">
        <f t="shared" si="33"/>
        <v>423</v>
      </c>
      <c r="B436" s="3" t="s">
        <v>60</v>
      </c>
      <c r="C436" s="3" t="s">
        <v>433</v>
      </c>
      <c r="D436" s="3"/>
      <c r="E436" s="6" t="s">
        <v>102</v>
      </c>
      <c r="F436" s="15">
        <f>F437</f>
        <v>816.8</v>
      </c>
      <c r="G436" s="15">
        <f>G437</f>
        <v>0</v>
      </c>
      <c r="H436" s="15">
        <f>H437</f>
        <v>0</v>
      </c>
    </row>
    <row r="437" spans="1:8" ht="12.75">
      <c r="A437" s="3">
        <f t="shared" si="33"/>
        <v>424</v>
      </c>
      <c r="B437" s="3" t="s">
        <v>60</v>
      </c>
      <c r="C437" s="3" t="s">
        <v>433</v>
      </c>
      <c r="D437" s="3">
        <v>322</v>
      </c>
      <c r="E437" s="6" t="s">
        <v>103</v>
      </c>
      <c r="F437" s="15">
        <v>816.8</v>
      </c>
      <c r="G437" s="15">
        <v>0</v>
      </c>
      <c r="H437" s="15">
        <v>0</v>
      </c>
    </row>
    <row r="438" spans="1:8" ht="25.5">
      <c r="A438" s="3">
        <f t="shared" si="33"/>
        <v>425</v>
      </c>
      <c r="B438" s="3" t="s">
        <v>60</v>
      </c>
      <c r="C438" s="3" t="s">
        <v>387</v>
      </c>
      <c r="D438" s="3"/>
      <c r="E438" s="6" t="s">
        <v>102</v>
      </c>
      <c r="F438" s="15">
        <f>F439</f>
        <v>816.8</v>
      </c>
      <c r="G438" s="15">
        <f>G439</f>
        <v>782.7</v>
      </c>
      <c r="H438" s="15">
        <f>H439</f>
        <v>782.7</v>
      </c>
    </row>
    <row r="439" spans="1:8" ht="12.75">
      <c r="A439" s="3">
        <f t="shared" si="33"/>
        <v>426</v>
      </c>
      <c r="B439" s="3" t="s">
        <v>60</v>
      </c>
      <c r="C439" s="3" t="s">
        <v>387</v>
      </c>
      <c r="D439" s="3">
        <v>322</v>
      </c>
      <c r="E439" s="6" t="s">
        <v>103</v>
      </c>
      <c r="F439" s="15">
        <v>816.8</v>
      </c>
      <c r="G439" s="15">
        <v>782.7</v>
      </c>
      <c r="H439" s="15">
        <v>782.7</v>
      </c>
    </row>
    <row r="440" spans="1:8" ht="12.75">
      <c r="A440" s="2">
        <f t="shared" si="33"/>
        <v>427</v>
      </c>
      <c r="B440" s="2" t="s">
        <v>62</v>
      </c>
      <c r="C440" s="2"/>
      <c r="D440" s="2"/>
      <c r="E440" s="5" t="s">
        <v>63</v>
      </c>
      <c r="F440" s="13">
        <f>F441</f>
        <v>5622.5</v>
      </c>
      <c r="G440" s="13">
        <f>G441</f>
        <v>5136.4</v>
      </c>
      <c r="H440" s="13">
        <f>H441</f>
        <v>5163.7</v>
      </c>
    </row>
    <row r="441" spans="1:8" ht="25.5">
      <c r="A441" s="3">
        <f t="shared" si="33"/>
        <v>428</v>
      </c>
      <c r="B441" s="3" t="s">
        <v>62</v>
      </c>
      <c r="C441" s="3" t="s">
        <v>171</v>
      </c>
      <c r="D441" s="3"/>
      <c r="E441" s="6" t="s">
        <v>395</v>
      </c>
      <c r="F441" s="15">
        <f>F442+F461</f>
        <v>5622.5</v>
      </c>
      <c r="G441" s="15">
        <f>G442+G461</f>
        <v>5136.4</v>
      </c>
      <c r="H441" s="15">
        <f>H442+H461</f>
        <v>5163.7</v>
      </c>
    </row>
    <row r="442" spans="1:8" ht="25.5">
      <c r="A442" s="2">
        <f t="shared" si="33"/>
        <v>429</v>
      </c>
      <c r="B442" s="2" t="s">
        <v>62</v>
      </c>
      <c r="C442" s="2" t="s">
        <v>221</v>
      </c>
      <c r="D442" s="3"/>
      <c r="E442" s="5" t="s">
        <v>104</v>
      </c>
      <c r="F442" s="13">
        <f>F443+F445+F447+F449+F451+F454+F457+F459</f>
        <v>2025.3999999999999</v>
      </c>
      <c r="G442" s="13">
        <f>G443+G445+G447+G449+G451+G454+G457</f>
        <v>1513.3999999999999</v>
      </c>
      <c r="H442" s="13">
        <f>H443+H445+H447+H449+H451+H454+H457</f>
        <v>1513.3999999999999</v>
      </c>
    </row>
    <row r="443" spans="1:8" ht="38.25" customHeight="1">
      <c r="A443" s="3">
        <f t="shared" si="33"/>
        <v>430</v>
      </c>
      <c r="B443" s="3" t="s">
        <v>62</v>
      </c>
      <c r="C443" s="3" t="s">
        <v>241</v>
      </c>
      <c r="D443" s="3"/>
      <c r="E443" s="6" t="s">
        <v>105</v>
      </c>
      <c r="F443" s="15">
        <f>F444</f>
        <v>225.5</v>
      </c>
      <c r="G443" s="15">
        <f>G444</f>
        <v>225.5</v>
      </c>
      <c r="H443" s="15">
        <f>H444</f>
        <v>225.5</v>
      </c>
    </row>
    <row r="444" spans="1:8" ht="12.75">
      <c r="A444" s="3">
        <f t="shared" si="33"/>
        <v>431</v>
      </c>
      <c r="B444" s="3" t="s">
        <v>62</v>
      </c>
      <c r="C444" s="3" t="s">
        <v>241</v>
      </c>
      <c r="D444" s="3">
        <v>244</v>
      </c>
      <c r="E444" s="6" t="s">
        <v>333</v>
      </c>
      <c r="F444" s="15">
        <v>225.5</v>
      </c>
      <c r="G444" s="15">
        <v>225.5</v>
      </c>
      <c r="H444" s="15">
        <v>225.5</v>
      </c>
    </row>
    <row r="445" spans="1:8" ht="25.5">
      <c r="A445" s="3">
        <f t="shared" si="33"/>
        <v>432</v>
      </c>
      <c r="B445" s="3" t="s">
        <v>62</v>
      </c>
      <c r="C445" s="3" t="s">
        <v>242</v>
      </c>
      <c r="D445" s="3"/>
      <c r="E445" s="6" t="s">
        <v>111</v>
      </c>
      <c r="F445" s="15">
        <f>F446</f>
        <v>99.3</v>
      </c>
      <c r="G445" s="15">
        <f>G446</f>
        <v>99.3</v>
      </c>
      <c r="H445" s="15">
        <f>H446</f>
        <v>99.3</v>
      </c>
    </row>
    <row r="446" spans="1:8" ht="12.75">
      <c r="A446" s="3">
        <f t="shared" si="33"/>
        <v>433</v>
      </c>
      <c r="B446" s="3" t="s">
        <v>62</v>
      </c>
      <c r="C446" s="3" t="s">
        <v>242</v>
      </c>
      <c r="D446" s="3">
        <v>244</v>
      </c>
      <c r="E446" s="6" t="s">
        <v>333</v>
      </c>
      <c r="F446" s="15">
        <v>99.3</v>
      </c>
      <c r="G446" s="15">
        <v>99.3</v>
      </c>
      <c r="H446" s="15">
        <v>99.3</v>
      </c>
    </row>
    <row r="447" spans="1:8" ht="25.5">
      <c r="A447" s="3">
        <f t="shared" si="33"/>
        <v>434</v>
      </c>
      <c r="B447" s="3" t="s">
        <v>62</v>
      </c>
      <c r="C447" s="3" t="s">
        <v>243</v>
      </c>
      <c r="D447" s="2"/>
      <c r="E447" s="6" t="s">
        <v>244</v>
      </c>
      <c r="F447" s="15">
        <f>F448</f>
        <v>480.1</v>
      </c>
      <c r="G447" s="15">
        <f>G448</f>
        <v>480.1</v>
      </c>
      <c r="H447" s="15">
        <f>H448</f>
        <v>480.1</v>
      </c>
    </row>
    <row r="448" spans="1:8" ht="12.75">
      <c r="A448" s="3">
        <f t="shared" si="33"/>
        <v>435</v>
      </c>
      <c r="B448" s="3" t="s">
        <v>62</v>
      </c>
      <c r="C448" s="3" t="s">
        <v>243</v>
      </c>
      <c r="D448" s="3">
        <v>244</v>
      </c>
      <c r="E448" s="6" t="s">
        <v>333</v>
      </c>
      <c r="F448" s="15">
        <v>480.1</v>
      </c>
      <c r="G448" s="15">
        <v>480.1</v>
      </c>
      <c r="H448" s="15">
        <v>480.1</v>
      </c>
    </row>
    <row r="449" spans="1:8" ht="40.5" customHeight="1">
      <c r="A449" s="3">
        <f t="shared" si="33"/>
        <v>436</v>
      </c>
      <c r="B449" s="3" t="s">
        <v>62</v>
      </c>
      <c r="C449" s="3" t="s">
        <v>245</v>
      </c>
      <c r="D449" s="2"/>
      <c r="E449" s="6" t="s">
        <v>440</v>
      </c>
      <c r="F449" s="15">
        <f>F450</f>
        <v>519.6</v>
      </c>
      <c r="G449" s="15">
        <f>G450</f>
        <v>519.6</v>
      </c>
      <c r="H449" s="15">
        <f>H450</f>
        <v>519.6</v>
      </c>
    </row>
    <row r="450" spans="1:8" ht="25.5">
      <c r="A450" s="3">
        <f t="shared" si="33"/>
        <v>437</v>
      </c>
      <c r="B450" s="3" t="s">
        <v>62</v>
      </c>
      <c r="C450" s="3" t="s">
        <v>245</v>
      </c>
      <c r="D450" s="3">
        <v>313</v>
      </c>
      <c r="E450" s="6" t="s">
        <v>106</v>
      </c>
      <c r="F450" s="15">
        <v>519.6</v>
      </c>
      <c r="G450" s="15">
        <v>519.6</v>
      </c>
      <c r="H450" s="15">
        <v>519.6</v>
      </c>
    </row>
    <row r="451" spans="1:8" ht="38.25">
      <c r="A451" s="3">
        <f t="shared" si="33"/>
        <v>438</v>
      </c>
      <c r="B451" s="3" t="s">
        <v>62</v>
      </c>
      <c r="C451" s="3" t="s">
        <v>246</v>
      </c>
      <c r="D451" s="3"/>
      <c r="E451" s="6" t="s">
        <v>441</v>
      </c>
      <c r="F451" s="15">
        <f>F452+F453</f>
        <v>98.8</v>
      </c>
      <c r="G451" s="15">
        <f>G452+G453</f>
        <v>98.8</v>
      </c>
      <c r="H451" s="15">
        <f>H452+H453</f>
        <v>98.8</v>
      </c>
    </row>
    <row r="452" spans="1:8" ht="12.75">
      <c r="A452" s="3">
        <f t="shared" si="33"/>
        <v>439</v>
      </c>
      <c r="B452" s="3" t="s">
        <v>62</v>
      </c>
      <c r="C452" s="3" t="s">
        <v>246</v>
      </c>
      <c r="D452" s="3">
        <v>244</v>
      </c>
      <c r="E452" s="6" t="s">
        <v>333</v>
      </c>
      <c r="F452" s="15">
        <v>44.5</v>
      </c>
      <c r="G452" s="15">
        <v>44.5</v>
      </c>
      <c r="H452" s="15">
        <v>44.5</v>
      </c>
    </row>
    <row r="453" spans="1:8" ht="25.5">
      <c r="A453" s="3">
        <f t="shared" si="33"/>
        <v>440</v>
      </c>
      <c r="B453" s="3"/>
      <c r="C453" s="3"/>
      <c r="D453" s="3">
        <v>313</v>
      </c>
      <c r="E453" s="6" t="s">
        <v>106</v>
      </c>
      <c r="F453" s="15">
        <v>54.3</v>
      </c>
      <c r="G453" s="15">
        <v>54.3</v>
      </c>
      <c r="H453" s="15">
        <v>54.3</v>
      </c>
    </row>
    <row r="454" spans="1:8" ht="40.5" customHeight="1">
      <c r="A454" s="3">
        <f t="shared" si="33"/>
        <v>441</v>
      </c>
      <c r="B454" s="3" t="s">
        <v>62</v>
      </c>
      <c r="C454" s="3" t="s">
        <v>247</v>
      </c>
      <c r="D454" s="3"/>
      <c r="E454" s="6" t="s">
        <v>434</v>
      </c>
      <c r="F454" s="15">
        <f>F455+F456</f>
        <v>60.1</v>
      </c>
      <c r="G454" s="15">
        <f>G455+G456</f>
        <v>60.1</v>
      </c>
      <c r="H454" s="15">
        <f>H455+H456</f>
        <v>60.1</v>
      </c>
    </row>
    <row r="455" spans="1:8" ht="12.75">
      <c r="A455" s="3">
        <f t="shared" si="33"/>
        <v>442</v>
      </c>
      <c r="B455" s="3" t="s">
        <v>62</v>
      </c>
      <c r="C455" s="3" t="s">
        <v>247</v>
      </c>
      <c r="D455" s="3">
        <v>244</v>
      </c>
      <c r="E455" s="6" t="s">
        <v>333</v>
      </c>
      <c r="F455" s="15">
        <v>21.9</v>
      </c>
      <c r="G455" s="15">
        <v>21.9</v>
      </c>
      <c r="H455" s="15">
        <v>21.9</v>
      </c>
    </row>
    <row r="456" spans="1:8" ht="25.5">
      <c r="A456" s="3">
        <f t="shared" si="33"/>
        <v>443</v>
      </c>
      <c r="B456" s="3"/>
      <c r="C456" s="3"/>
      <c r="D456" s="3">
        <v>313</v>
      </c>
      <c r="E456" s="6" t="s">
        <v>106</v>
      </c>
      <c r="F456" s="15">
        <v>38.2</v>
      </c>
      <c r="G456" s="15">
        <v>38.2</v>
      </c>
      <c r="H456" s="15">
        <v>38.2</v>
      </c>
    </row>
    <row r="457" spans="1:8" ht="38.25">
      <c r="A457" s="3">
        <f t="shared" si="33"/>
        <v>444</v>
      </c>
      <c r="B457" s="3" t="s">
        <v>62</v>
      </c>
      <c r="C457" s="3" t="s">
        <v>248</v>
      </c>
      <c r="D457" s="3"/>
      <c r="E457" s="6" t="s">
        <v>107</v>
      </c>
      <c r="F457" s="15">
        <f>F458</f>
        <v>30</v>
      </c>
      <c r="G457" s="15">
        <f>G458</f>
        <v>30</v>
      </c>
      <c r="H457" s="15">
        <f>H458</f>
        <v>30</v>
      </c>
    </row>
    <row r="458" spans="1:8" ht="12.75">
      <c r="A458" s="3">
        <f t="shared" si="33"/>
        <v>445</v>
      </c>
      <c r="B458" s="3" t="s">
        <v>62</v>
      </c>
      <c r="C458" s="3" t="s">
        <v>248</v>
      </c>
      <c r="D458" s="3">
        <v>244</v>
      </c>
      <c r="E458" s="6" t="s">
        <v>333</v>
      </c>
      <c r="F458" s="15">
        <v>30</v>
      </c>
      <c r="G458" s="15">
        <v>30</v>
      </c>
      <c r="H458" s="15">
        <v>30</v>
      </c>
    </row>
    <row r="459" spans="1:8" ht="12.75">
      <c r="A459" s="3">
        <f t="shared" si="33"/>
        <v>446</v>
      </c>
      <c r="B459" s="3" t="s">
        <v>62</v>
      </c>
      <c r="C459" s="3" t="s">
        <v>435</v>
      </c>
      <c r="D459" s="3"/>
      <c r="E459" s="6" t="s">
        <v>439</v>
      </c>
      <c r="F459" s="15">
        <f>F460</f>
        <v>512</v>
      </c>
      <c r="G459" s="15">
        <f>G460</f>
        <v>0</v>
      </c>
      <c r="H459" s="15">
        <f>H460</f>
        <v>0</v>
      </c>
    </row>
    <row r="460" spans="1:8" ht="12.75">
      <c r="A460" s="3">
        <f t="shared" si="33"/>
        <v>447</v>
      </c>
      <c r="B460" s="3" t="s">
        <v>62</v>
      </c>
      <c r="C460" s="3" t="s">
        <v>435</v>
      </c>
      <c r="D460" s="3">
        <v>540</v>
      </c>
      <c r="E460" s="6" t="s">
        <v>18</v>
      </c>
      <c r="F460" s="15">
        <v>512</v>
      </c>
      <c r="G460" s="15">
        <v>0</v>
      </c>
      <c r="H460" s="15">
        <v>0</v>
      </c>
    </row>
    <row r="461" spans="1:8" ht="25.5">
      <c r="A461" s="2">
        <f t="shared" si="33"/>
        <v>448</v>
      </c>
      <c r="B461" s="2" t="s">
        <v>62</v>
      </c>
      <c r="C461" s="2" t="s">
        <v>236</v>
      </c>
      <c r="D461" s="2"/>
      <c r="E461" s="5" t="s">
        <v>141</v>
      </c>
      <c r="F461" s="13">
        <f>F462+F466</f>
        <v>3597.1000000000004</v>
      </c>
      <c r="G461" s="13">
        <f>G462+G466</f>
        <v>3623</v>
      </c>
      <c r="H461" s="13">
        <f>H462+H466</f>
        <v>3650.2999999999997</v>
      </c>
    </row>
    <row r="462" spans="1:8" ht="38.25">
      <c r="A462" s="3">
        <f t="shared" si="33"/>
        <v>449</v>
      </c>
      <c r="B462" s="3" t="s">
        <v>62</v>
      </c>
      <c r="C462" s="3" t="s">
        <v>237</v>
      </c>
      <c r="D462" s="3"/>
      <c r="E462" s="6" t="s">
        <v>146</v>
      </c>
      <c r="F462" s="15">
        <f>F463</f>
        <v>265.40000000000003</v>
      </c>
      <c r="G462" s="15">
        <f>G463</f>
        <v>268</v>
      </c>
      <c r="H462" s="15">
        <f>H463</f>
        <v>270.6</v>
      </c>
    </row>
    <row r="463" spans="1:8" ht="12.75">
      <c r="A463" s="3">
        <f t="shared" si="33"/>
        <v>450</v>
      </c>
      <c r="B463" s="3" t="s">
        <v>62</v>
      </c>
      <c r="C463" s="3" t="s">
        <v>237</v>
      </c>
      <c r="D463" s="3">
        <v>110</v>
      </c>
      <c r="E463" s="6" t="s">
        <v>136</v>
      </c>
      <c r="F463" s="15">
        <f>SUM(F464:F465)</f>
        <v>265.40000000000003</v>
      </c>
      <c r="G463" s="15">
        <f>SUM(G464:G465)</f>
        <v>268</v>
      </c>
      <c r="H463" s="15">
        <f>SUM(H464:H465)</f>
        <v>270.6</v>
      </c>
    </row>
    <row r="464" spans="1:8" ht="12.75">
      <c r="A464" s="3">
        <f t="shared" si="33"/>
        <v>451</v>
      </c>
      <c r="B464" s="3"/>
      <c r="C464" s="3"/>
      <c r="D464" s="3">
        <v>111</v>
      </c>
      <c r="E464" s="6" t="s">
        <v>186</v>
      </c>
      <c r="F464" s="15">
        <v>203.8</v>
      </c>
      <c r="G464" s="15">
        <v>205.8</v>
      </c>
      <c r="H464" s="15">
        <v>207.8</v>
      </c>
    </row>
    <row r="465" spans="1:8" ht="25.5">
      <c r="A465" s="3">
        <f t="shared" si="33"/>
        <v>452</v>
      </c>
      <c r="B465" s="3"/>
      <c r="C465" s="3"/>
      <c r="D465" s="3">
        <v>119</v>
      </c>
      <c r="E465" s="6" t="s">
        <v>188</v>
      </c>
      <c r="F465" s="15">
        <v>61.6</v>
      </c>
      <c r="G465" s="15">
        <v>62.2</v>
      </c>
      <c r="H465" s="15">
        <v>62.8</v>
      </c>
    </row>
    <row r="466" spans="1:8" ht="42" customHeight="1">
      <c r="A466" s="3">
        <f aca="true" t="shared" si="35" ref="A466:A529">A465+1</f>
        <v>453</v>
      </c>
      <c r="B466" s="3" t="s">
        <v>62</v>
      </c>
      <c r="C466" s="3" t="s">
        <v>238</v>
      </c>
      <c r="D466" s="3"/>
      <c r="E466" s="6" t="s">
        <v>144</v>
      </c>
      <c r="F466" s="15">
        <f>F467+F470</f>
        <v>3331.7000000000003</v>
      </c>
      <c r="G466" s="15">
        <f>G467+G470</f>
        <v>3355</v>
      </c>
      <c r="H466" s="15">
        <f>H467+H470</f>
        <v>3379.7</v>
      </c>
    </row>
    <row r="467" spans="1:8" ht="12.75">
      <c r="A467" s="3">
        <f t="shared" si="35"/>
        <v>454</v>
      </c>
      <c r="B467" s="3" t="s">
        <v>62</v>
      </c>
      <c r="C467" s="3" t="s">
        <v>238</v>
      </c>
      <c r="D467" s="3">
        <v>110</v>
      </c>
      <c r="E467" s="6" t="s">
        <v>136</v>
      </c>
      <c r="F467" s="15">
        <f>SUM(F468:F469)</f>
        <v>2453.9</v>
      </c>
      <c r="G467" s="15">
        <f>SUM(G468:G469)</f>
        <v>2477.2</v>
      </c>
      <c r="H467" s="15">
        <f>SUM(H468:H469)</f>
        <v>2501.8999999999996</v>
      </c>
    </row>
    <row r="468" spans="1:8" ht="12.75">
      <c r="A468" s="3">
        <f t="shared" si="35"/>
        <v>455</v>
      </c>
      <c r="B468" s="3"/>
      <c r="C468" s="3"/>
      <c r="D468" s="3">
        <v>111</v>
      </c>
      <c r="E468" s="6" t="s">
        <v>186</v>
      </c>
      <c r="F468" s="15">
        <v>1884.7</v>
      </c>
      <c r="G468" s="15">
        <v>1902.6</v>
      </c>
      <c r="H468" s="15">
        <v>1921.6</v>
      </c>
    </row>
    <row r="469" spans="1:8" ht="25.5">
      <c r="A469" s="3">
        <f t="shared" si="35"/>
        <v>456</v>
      </c>
      <c r="B469" s="3"/>
      <c r="C469" s="3"/>
      <c r="D469" s="3">
        <v>119</v>
      </c>
      <c r="E469" s="6" t="s">
        <v>188</v>
      </c>
      <c r="F469" s="15">
        <v>569.2</v>
      </c>
      <c r="G469" s="15">
        <v>574.6</v>
      </c>
      <c r="H469" s="15">
        <v>580.3</v>
      </c>
    </row>
    <row r="470" spans="1:8" ht="25.5">
      <c r="A470" s="3">
        <f t="shared" si="35"/>
        <v>457</v>
      </c>
      <c r="B470" s="3"/>
      <c r="C470" s="3"/>
      <c r="D470" s="3">
        <v>240</v>
      </c>
      <c r="E470" s="6" t="s">
        <v>135</v>
      </c>
      <c r="F470" s="15">
        <f>SUM(F471:F472)</f>
        <v>877.8000000000001</v>
      </c>
      <c r="G470" s="15">
        <f>SUM(G471:G472)</f>
        <v>877.8000000000001</v>
      </c>
      <c r="H470" s="15">
        <f>SUM(H471:H472)</f>
        <v>877.8000000000001</v>
      </c>
    </row>
    <row r="471" spans="1:8" ht="25.5">
      <c r="A471" s="3">
        <f t="shared" si="35"/>
        <v>458</v>
      </c>
      <c r="B471" s="3"/>
      <c r="C471" s="3"/>
      <c r="D471" s="3">
        <v>242</v>
      </c>
      <c r="E471" s="6" t="s">
        <v>6</v>
      </c>
      <c r="F471" s="15">
        <v>694.7</v>
      </c>
      <c r="G471" s="15">
        <v>694.7</v>
      </c>
      <c r="H471" s="15">
        <v>694.7</v>
      </c>
    </row>
    <row r="472" spans="1:8" ht="12.75">
      <c r="A472" s="3">
        <f t="shared" si="35"/>
        <v>459</v>
      </c>
      <c r="B472" s="3"/>
      <c r="C472" s="3"/>
      <c r="D472" s="3">
        <v>244</v>
      </c>
      <c r="E472" s="6" t="s">
        <v>333</v>
      </c>
      <c r="F472" s="15">
        <v>183.1</v>
      </c>
      <c r="G472" s="15">
        <v>183.1</v>
      </c>
      <c r="H472" s="15">
        <v>183.1</v>
      </c>
    </row>
    <row r="473" spans="1:8" ht="12.75">
      <c r="A473" s="2">
        <f t="shared" si="35"/>
        <v>460</v>
      </c>
      <c r="B473" s="2" t="s">
        <v>64</v>
      </c>
      <c r="C473" s="2"/>
      <c r="D473" s="2"/>
      <c r="E473" s="2" t="s">
        <v>65</v>
      </c>
      <c r="F473" s="13">
        <f>F474+F482+F500</f>
        <v>13239.000000000002</v>
      </c>
      <c r="G473" s="13">
        <f>G474+G482+G500</f>
        <v>10653.9</v>
      </c>
      <c r="H473" s="13">
        <f>H474+H482+H500</f>
        <v>10725.699999999999</v>
      </c>
    </row>
    <row r="474" spans="1:8" ht="12.75">
      <c r="A474" s="2">
        <f t="shared" si="35"/>
        <v>461</v>
      </c>
      <c r="B474" s="2" t="s">
        <v>66</v>
      </c>
      <c r="C474" s="2"/>
      <c r="D474" s="2"/>
      <c r="E474" s="5" t="s">
        <v>67</v>
      </c>
      <c r="F474" s="13">
        <f>F475</f>
        <v>622.4</v>
      </c>
      <c r="G474" s="13">
        <f aca="true" t="shared" si="36" ref="G474:H476">G475</f>
        <v>622.4</v>
      </c>
      <c r="H474" s="13">
        <f t="shared" si="36"/>
        <v>622.4</v>
      </c>
    </row>
    <row r="475" spans="1:8" ht="25.5">
      <c r="A475" s="3">
        <f t="shared" si="35"/>
        <v>462</v>
      </c>
      <c r="B475" s="3" t="s">
        <v>66</v>
      </c>
      <c r="C475" s="3" t="s">
        <v>171</v>
      </c>
      <c r="D475" s="3"/>
      <c r="E475" s="6" t="s">
        <v>395</v>
      </c>
      <c r="F475" s="15">
        <f>F476</f>
        <v>622.4</v>
      </c>
      <c r="G475" s="15">
        <f t="shared" si="36"/>
        <v>622.4</v>
      </c>
      <c r="H475" s="15">
        <f t="shared" si="36"/>
        <v>622.4</v>
      </c>
    </row>
    <row r="476" spans="1:8" ht="25.5">
      <c r="A476" s="2">
        <f t="shared" si="35"/>
        <v>463</v>
      </c>
      <c r="B476" s="2" t="s">
        <v>66</v>
      </c>
      <c r="C476" s="2" t="s">
        <v>249</v>
      </c>
      <c r="D476" s="2"/>
      <c r="E476" s="5" t="s">
        <v>112</v>
      </c>
      <c r="F476" s="13">
        <f>F477</f>
        <v>622.4</v>
      </c>
      <c r="G476" s="13">
        <f t="shared" si="36"/>
        <v>622.4</v>
      </c>
      <c r="H476" s="13">
        <f t="shared" si="36"/>
        <v>622.4</v>
      </c>
    </row>
    <row r="477" spans="1:8" ht="25.5">
      <c r="A477" s="3">
        <f t="shared" si="35"/>
        <v>464</v>
      </c>
      <c r="B477" s="3" t="s">
        <v>66</v>
      </c>
      <c r="C477" s="3" t="s">
        <v>250</v>
      </c>
      <c r="D477" s="3"/>
      <c r="E477" s="6" t="s">
        <v>113</v>
      </c>
      <c r="F477" s="15">
        <f>F478+F481</f>
        <v>622.4</v>
      </c>
      <c r="G477" s="15">
        <f>G478+G481</f>
        <v>622.4</v>
      </c>
      <c r="H477" s="15">
        <f>H478+H481</f>
        <v>622.4</v>
      </c>
    </row>
    <row r="478" spans="1:8" ht="12.75">
      <c r="A478" s="3">
        <f t="shared" si="35"/>
        <v>465</v>
      </c>
      <c r="B478" s="3" t="s">
        <v>66</v>
      </c>
      <c r="C478" s="3" t="s">
        <v>250</v>
      </c>
      <c r="D478" s="3">
        <v>110</v>
      </c>
      <c r="E478" s="6" t="s">
        <v>136</v>
      </c>
      <c r="F478" s="15">
        <f>F479+F480</f>
        <v>60.8</v>
      </c>
      <c r="G478" s="15">
        <f>G479+G480</f>
        <v>60.8</v>
      </c>
      <c r="H478" s="15">
        <f>H479+H480</f>
        <v>60.8</v>
      </c>
    </row>
    <row r="479" spans="1:8" ht="25.5">
      <c r="A479" s="3">
        <f t="shared" si="35"/>
        <v>466</v>
      </c>
      <c r="B479" s="3"/>
      <c r="C479" s="3"/>
      <c r="D479" s="3">
        <v>112</v>
      </c>
      <c r="E479" s="6" t="s">
        <v>187</v>
      </c>
      <c r="F479" s="15">
        <v>13.2</v>
      </c>
      <c r="G479" s="15">
        <v>13.2</v>
      </c>
      <c r="H479" s="15">
        <v>13.2</v>
      </c>
    </row>
    <row r="480" spans="1:8" ht="38.25">
      <c r="A480" s="3">
        <f t="shared" si="35"/>
        <v>467</v>
      </c>
      <c r="B480" s="3"/>
      <c r="C480" s="3"/>
      <c r="D480" s="3">
        <v>113</v>
      </c>
      <c r="E480" s="6" t="s">
        <v>251</v>
      </c>
      <c r="F480" s="15">
        <v>47.6</v>
      </c>
      <c r="G480" s="15">
        <v>47.6</v>
      </c>
      <c r="H480" s="15">
        <v>47.6</v>
      </c>
    </row>
    <row r="481" spans="1:8" ht="12.75">
      <c r="A481" s="3">
        <f t="shared" si="35"/>
        <v>468</v>
      </c>
      <c r="B481" s="3"/>
      <c r="C481" s="3"/>
      <c r="D481" s="3">
        <v>244</v>
      </c>
      <c r="E481" s="6" t="s">
        <v>333</v>
      </c>
      <c r="F481" s="15">
        <v>561.6</v>
      </c>
      <c r="G481" s="15">
        <v>561.6</v>
      </c>
      <c r="H481" s="15">
        <v>561.6</v>
      </c>
    </row>
    <row r="482" spans="1:8" ht="12.75">
      <c r="A482" s="2">
        <f t="shared" si="35"/>
        <v>469</v>
      </c>
      <c r="B482" s="2" t="s">
        <v>68</v>
      </c>
      <c r="C482" s="2"/>
      <c r="D482" s="2"/>
      <c r="E482" s="5" t="s">
        <v>69</v>
      </c>
      <c r="F482" s="13">
        <f aca="true" t="shared" si="37" ref="F482:H483">F483</f>
        <v>11128.000000000002</v>
      </c>
      <c r="G482" s="13">
        <f t="shared" si="37"/>
        <v>8530.9</v>
      </c>
      <c r="H482" s="13">
        <f t="shared" si="37"/>
        <v>8589.9</v>
      </c>
    </row>
    <row r="483" spans="1:8" ht="25.5">
      <c r="A483" s="3">
        <f t="shared" si="35"/>
        <v>470</v>
      </c>
      <c r="B483" s="3" t="s">
        <v>68</v>
      </c>
      <c r="C483" s="3" t="s">
        <v>171</v>
      </c>
      <c r="D483" s="3"/>
      <c r="E483" s="6" t="s">
        <v>395</v>
      </c>
      <c r="F483" s="15">
        <f t="shared" si="37"/>
        <v>11128.000000000002</v>
      </c>
      <c r="G483" s="15">
        <f t="shared" si="37"/>
        <v>8530.9</v>
      </c>
      <c r="H483" s="15">
        <f t="shared" si="37"/>
        <v>8589.9</v>
      </c>
    </row>
    <row r="484" spans="1:8" ht="25.5">
      <c r="A484" s="2">
        <f t="shared" si="35"/>
        <v>471</v>
      </c>
      <c r="B484" s="2" t="s">
        <v>68</v>
      </c>
      <c r="C484" s="2" t="s">
        <v>249</v>
      </c>
      <c r="D484" s="3"/>
      <c r="E484" s="5" t="s">
        <v>112</v>
      </c>
      <c r="F484" s="13">
        <f>F485+F490+F498</f>
        <v>11128.000000000002</v>
      </c>
      <c r="G484" s="13">
        <f>G485+G490</f>
        <v>8530.9</v>
      </c>
      <c r="H484" s="13">
        <f>H485+H490</f>
        <v>8589.9</v>
      </c>
    </row>
    <row r="485" spans="1:8" ht="12.75">
      <c r="A485" s="3">
        <f t="shared" si="35"/>
        <v>472</v>
      </c>
      <c r="B485" s="3" t="s">
        <v>68</v>
      </c>
      <c r="C485" s="3" t="s">
        <v>253</v>
      </c>
      <c r="D485" s="3"/>
      <c r="E485" s="6" t="s">
        <v>114</v>
      </c>
      <c r="F485" s="15">
        <f>F486+F489</f>
        <v>1058.7</v>
      </c>
      <c r="G485" s="15">
        <f>G486+G489</f>
        <v>1058.7</v>
      </c>
      <c r="H485" s="15">
        <f>H486+H489</f>
        <v>1058.7</v>
      </c>
    </row>
    <row r="486" spans="1:8" ht="12.75">
      <c r="A486" s="3">
        <f t="shared" si="35"/>
        <v>473</v>
      </c>
      <c r="B486" s="3" t="s">
        <v>68</v>
      </c>
      <c r="C486" s="3" t="s">
        <v>253</v>
      </c>
      <c r="D486" s="3">
        <v>110</v>
      </c>
      <c r="E486" s="6" t="s">
        <v>136</v>
      </c>
      <c r="F486" s="15">
        <f>F487+F488</f>
        <v>177.5</v>
      </c>
      <c r="G486" s="15">
        <f>G487+G488</f>
        <v>177.5</v>
      </c>
      <c r="H486" s="15">
        <f>H487+H488</f>
        <v>177.5</v>
      </c>
    </row>
    <row r="487" spans="1:8" ht="25.5">
      <c r="A487" s="3">
        <f t="shared" si="35"/>
        <v>474</v>
      </c>
      <c r="B487" s="3"/>
      <c r="C487" s="3"/>
      <c r="D487" s="3">
        <v>112</v>
      </c>
      <c r="E487" s="6" t="s">
        <v>187</v>
      </c>
      <c r="F487" s="15">
        <v>20.1</v>
      </c>
      <c r="G487" s="15">
        <v>20.1</v>
      </c>
      <c r="H487" s="15">
        <v>20.1</v>
      </c>
    </row>
    <row r="488" spans="1:8" ht="38.25">
      <c r="A488" s="3">
        <f t="shared" si="35"/>
        <v>475</v>
      </c>
      <c r="B488" s="3"/>
      <c r="C488" s="3"/>
      <c r="D488" s="3">
        <v>113</v>
      </c>
      <c r="E488" s="6" t="s">
        <v>251</v>
      </c>
      <c r="F488" s="15">
        <v>157.4</v>
      </c>
      <c r="G488" s="15">
        <v>157.4</v>
      </c>
      <c r="H488" s="15">
        <v>157.4</v>
      </c>
    </row>
    <row r="489" spans="1:8" ht="12.75">
      <c r="A489" s="3">
        <f t="shared" si="35"/>
        <v>476</v>
      </c>
      <c r="B489" s="3"/>
      <c r="C489" s="3"/>
      <c r="D489" s="3">
        <v>244</v>
      </c>
      <c r="E489" s="6" t="s">
        <v>333</v>
      </c>
      <c r="F489" s="15">
        <v>881.2</v>
      </c>
      <c r="G489" s="15">
        <v>881.2</v>
      </c>
      <c r="H489" s="15">
        <v>881.2</v>
      </c>
    </row>
    <row r="490" spans="1:8" ht="12.75">
      <c r="A490" s="3">
        <f t="shared" si="35"/>
        <v>477</v>
      </c>
      <c r="B490" s="3" t="s">
        <v>68</v>
      </c>
      <c r="C490" s="3" t="s">
        <v>254</v>
      </c>
      <c r="D490" s="3"/>
      <c r="E490" s="6" t="s">
        <v>255</v>
      </c>
      <c r="F490" s="15">
        <f>F491+F494+F497</f>
        <v>7494.200000000001</v>
      </c>
      <c r="G490" s="15">
        <f>G491+G496+G497</f>
        <v>7472.199999999999</v>
      </c>
      <c r="H490" s="15">
        <f>H491+H496+H497</f>
        <v>7531.199999999999</v>
      </c>
    </row>
    <row r="491" spans="1:8" ht="12.75">
      <c r="A491" s="3">
        <f t="shared" si="35"/>
        <v>478</v>
      </c>
      <c r="B491" s="3" t="s">
        <v>68</v>
      </c>
      <c r="C491" s="3" t="s">
        <v>254</v>
      </c>
      <c r="D491" s="3">
        <v>110</v>
      </c>
      <c r="E491" s="6" t="s">
        <v>136</v>
      </c>
      <c r="F491" s="15">
        <f>SUM(F492:F493)</f>
        <v>5292.1</v>
      </c>
      <c r="G491" s="15">
        <f>SUM(G492:G493)</f>
        <v>5342.4</v>
      </c>
      <c r="H491" s="15">
        <f>SUM(H492:H493)</f>
        <v>5395.9</v>
      </c>
    </row>
    <row r="492" spans="1:8" ht="12.75">
      <c r="A492" s="3">
        <f t="shared" si="35"/>
        <v>479</v>
      </c>
      <c r="B492" s="3"/>
      <c r="C492" s="3"/>
      <c r="D492" s="3">
        <v>111</v>
      </c>
      <c r="E492" s="6" t="s">
        <v>186</v>
      </c>
      <c r="F492" s="15">
        <v>4064.6</v>
      </c>
      <c r="G492" s="15">
        <v>4103.2</v>
      </c>
      <c r="H492" s="15">
        <v>4144.3</v>
      </c>
    </row>
    <row r="493" spans="1:8" ht="25.5">
      <c r="A493" s="3">
        <f t="shared" si="35"/>
        <v>480</v>
      </c>
      <c r="B493" s="3"/>
      <c r="C493" s="3"/>
      <c r="D493" s="3">
        <v>119</v>
      </c>
      <c r="E493" s="6" t="s">
        <v>188</v>
      </c>
      <c r="F493" s="15">
        <v>1227.5</v>
      </c>
      <c r="G493" s="15">
        <v>1239.2</v>
      </c>
      <c r="H493" s="15">
        <v>1251.6</v>
      </c>
    </row>
    <row r="494" spans="1:8" ht="25.5">
      <c r="A494" s="3">
        <f t="shared" si="35"/>
        <v>481</v>
      </c>
      <c r="B494" s="3"/>
      <c r="C494" s="3"/>
      <c r="D494" s="3">
        <v>240</v>
      </c>
      <c r="E494" s="6" t="s">
        <v>163</v>
      </c>
      <c r="F494" s="15">
        <f>F495+F496</f>
        <v>1157.2</v>
      </c>
      <c r="G494" s="15">
        <f>G495+G496</f>
        <v>1084.9</v>
      </c>
      <c r="H494" s="15">
        <f>H495+H496</f>
        <v>1090.4</v>
      </c>
    </row>
    <row r="495" spans="1:8" ht="25.5">
      <c r="A495" s="3">
        <f t="shared" si="35"/>
        <v>482</v>
      </c>
      <c r="B495" s="3"/>
      <c r="C495" s="3"/>
      <c r="D495" s="3">
        <v>242</v>
      </c>
      <c r="E495" s="6" t="s">
        <v>6</v>
      </c>
      <c r="F495" s="15">
        <v>1.9</v>
      </c>
      <c r="G495" s="15">
        <v>0</v>
      </c>
      <c r="H495" s="15">
        <v>0</v>
      </c>
    </row>
    <row r="496" spans="1:8" ht="12.75">
      <c r="A496" s="3">
        <f t="shared" si="35"/>
        <v>483</v>
      </c>
      <c r="B496" s="3"/>
      <c r="C496" s="3"/>
      <c r="D496" s="3">
        <v>244</v>
      </c>
      <c r="E496" s="6" t="s">
        <v>333</v>
      </c>
      <c r="F496" s="15">
        <v>1155.3</v>
      </c>
      <c r="G496" s="15">
        <v>1084.9</v>
      </c>
      <c r="H496" s="15">
        <v>1090.4</v>
      </c>
    </row>
    <row r="497" spans="1:8" ht="12.75">
      <c r="A497" s="3">
        <f t="shared" si="35"/>
        <v>484</v>
      </c>
      <c r="B497" s="3"/>
      <c r="C497" s="3"/>
      <c r="D497" s="3">
        <v>851</v>
      </c>
      <c r="E497" s="6" t="s">
        <v>88</v>
      </c>
      <c r="F497" s="15">
        <v>1044.9</v>
      </c>
      <c r="G497" s="15">
        <v>1044.9</v>
      </c>
      <c r="H497" s="15">
        <v>1044.9</v>
      </c>
    </row>
    <row r="498" spans="1:8" ht="12.75">
      <c r="A498" s="3">
        <f t="shared" si="35"/>
        <v>485</v>
      </c>
      <c r="B498" s="3" t="s">
        <v>68</v>
      </c>
      <c r="C498" s="3" t="s">
        <v>436</v>
      </c>
      <c r="D498" s="3"/>
      <c r="E498" s="6" t="s">
        <v>437</v>
      </c>
      <c r="F498" s="15">
        <f>F499</f>
        <v>2575.1</v>
      </c>
      <c r="G498" s="15">
        <f>G499</f>
        <v>0</v>
      </c>
      <c r="H498" s="15">
        <f>H499</f>
        <v>0</v>
      </c>
    </row>
    <row r="499" spans="1:8" ht="12.75">
      <c r="A499" s="3">
        <f t="shared" si="35"/>
        <v>486</v>
      </c>
      <c r="B499" s="3" t="s">
        <v>68</v>
      </c>
      <c r="C499" s="3" t="s">
        <v>436</v>
      </c>
      <c r="D499" s="3">
        <v>244</v>
      </c>
      <c r="E499" s="6" t="s">
        <v>333</v>
      </c>
      <c r="F499" s="15">
        <v>2575.1</v>
      </c>
      <c r="G499" s="15">
        <v>0</v>
      </c>
      <c r="H499" s="15">
        <v>0</v>
      </c>
    </row>
    <row r="500" spans="1:8" ht="12.75">
      <c r="A500" s="2">
        <f t="shared" si="35"/>
        <v>487</v>
      </c>
      <c r="B500" s="2" t="s">
        <v>70</v>
      </c>
      <c r="C500" s="2"/>
      <c r="D500" s="2"/>
      <c r="E500" s="5" t="s">
        <v>71</v>
      </c>
      <c r="F500" s="13">
        <f>F501</f>
        <v>1488.6</v>
      </c>
      <c r="G500" s="13">
        <f aca="true" t="shared" si="38" ref="G500:H502">G501</f>
        <v>1500.6</v>
      </c>
      <c r="H500" s="13">
        <f t="shared" si="38"/>
        <v>1513.3999999999999</v>
      </c>
    </row>
    <row r="501" spans="1:8" ht="25.5">
      <c r="A501" s="3">
        <f t="shared" si="35"/>
        <v>488</v>
      </c>
      <c r="B501" s="3" t="s">
        <v>70</v>
      </c>
      <c r="C501" s="3" t="s">
        <v>171</v>
      </c>
      <c r="D501" s="3"/>
      <c r="E501" s="6" t="s">
        <v>395</v>
      </c>
      <c r="F501" s="15">
        <f>F502</f>
        <v>1488.6</v>
      </c>
      <c r="G501" s="15">
        <f t="shared" si="38"/>
        <v>1500.6</v>
      </c>
      <c r="H501" s="15">
        <f t="shared" si="38"/>
        <v>1513.3999999999999</v>
      </c>
    </row>
    <row r="502" spans="1:8" ht="25.5">
      <c r="A502" s="2">
        <f t="shared" si="35"/>
        <v>489</v>
      </c>
      <c r="B502" s="2" t="s">
        <v>70</v>
      </c>
      <c r="C502" s="2" t="s">
        <v>249</v>
      </c>
      <c r="D502" s="2"/>
      <c r="E502" s="5" t="s">
        <v>112</v>
      </c>
      <c r="F502" s="13">
        <f>F503</f>
        <v>1488.6</v>
      </c>
      <c r="G502" s="13">
        <f t="shared" si="38"/>
        <v>1500.6</v>
      </c>
      <c r="H502" s="13">
        <f t="shared" si="38"/>
        <v>1513.3999999999999</v>
      </c>
    </row>
    <row r="503" spans="1:8" ht="25.5">
      <c r="A503" s="3">
        <f t="shared" si="35"/>
        <v>490</v>
      </c>
      <c r="B503" s="3" t="s">
        <v>70</v>
      </c>
      <c r="C503" s="3" t="s">
        <v>256</v>
      </c>
      <c r="D503" s="3"/>
      <c r="E503" s="6" t="s">
        <v>257</v>
      </c>
      <c r="F503" s="15">
        <f>F504+F507</f>
        <v>1488.6</v>
      </c>
      <c r="G503" s="15">
        <f>G504+G507</f>
        <v>1500.6</v>
      </c>
      <c r="H503" s="15">
        <f>H504+H507</f>
        <v>1513.3999999999999</v>
      </c>
    </row>
    <row r="504" spans="1:8" ht="12.75">
      <c r="A504" s="3">
        <f t="shared" si="35"/>
        <v>491</v>
      </c>
      <c r="B504" s="3" t="s">
        <v>70</v>
      </c>
      <c r="C504" s="3" t="s">
        <v>256</v>
      </c>
      <c r="D504" s="3">
        <v>110</v>
      </c>
      <c r="E504" s="6" t="s">
        <v>136</v>
      </c>
      <c r="F504" s="15">
        <f>SUM(F505:F506)</f>
        <v>1264</v>
      </c>
      <c r="G504" s="15">
        <f>SUM(G505:G506)</f>
        <v>1276</v>
      </c>
      <c r="H504" s="15">
        <f>SUM(H505:H506)</f>
        <v>1288.8</v>
      </c>
    </row>
    <row r="505" spans="1:8" ht="12.75">
      <c r="A505" s="3">
        <f t="shared" si="35"/>
        <v>492</v>
      </c>
      <c r="B505" s="3"/>
      <c r="C505" s="3"/>
      <c r="D505" s="3">
        <v>111</v>
      </c>
      <c r="E505" s="6" t="s">
        <v>186</v>
      </c>
      <c r="F505" s="15">
        <v>970.8</v>
      </c>
      <c r="G505" s="15">
        <v>980</v>
      </c>
      <c r="H505" s="15">
        <v>989.8</v>
      </c>
    </row>
    <row r="506" spans="1:8" ht="25.5">
      <c r="A506" s="3">
        <f t="shared" si="35"/>
        <v>493</v>
      </c>
      <c r="B506" s="3"/>
      <c r="C506" s="3"/>
      <c r="D506" s="3">
        <v>119</v>
      </c>
      <c r="E506" s="6" t="s">
        <v>188</v>
      </c>
      <c r="F506" s="15">
        <v>293.2</v>
      </c>
      <c r="G506" s="15">
        <v>296</v>
      </c>
      <c r="H506" s="15">
        <v>299</v>
      </c>
    </row>
    <row r="507" spans="1:8" ht="25.5">
      <c r="A507" s="3">
        <f t="shared" si="35"/>
        <v>494</v>
      </c>
      <c r="B507" s="3"/>
      <c r="C507" s="3"/>
      <c r="D507" s="3">
        <v>240</v>
      </c>
      <c r="E507" s="6" t="s">
        <v>135</v>
      </c>
      <c r="F507" s="15">
        <f>F508+F509</f>
        <v>224.6</v>
      </c>
      <c r="G507" s="15">
        <f>G508+G509</f>
        <v>224.6</v>
      </c>
      <c r="H507" s="15">
        <f>H508+H509</f>
        <v>224.6</v>
      </c>
    </row>
    <row r="508" spans="1:8" ht="25.5">
      <c r="A508" s="3">
        <f t="shared" si="35"/>
        <v>495</v>
      </c>
      <c r="B508" s="3"/>
      <c r="C508" s="3"/>
      <c r="D508" s="3">
        <v>242</v>
      </c>
      <c r="E508" s="6" t="s">
        <v>6</v>
      </c>
      <c r="F508" s="15">
        <v>197.9</v>
      </c>
      <c r="G508" s="15">
        <v>197.9</v>
      </c>
      <c r="H508" s="15">
        <v>197.9</v>
      </c>
    </row>
    <row r="509" spans="1:8" ht="12.75">
      <c r="A509" s="3">
        <f t="shared" si="35"/>
        <v>496</v>
      </c>
      <c r="B509" s="3"/>
      <c r="C509" s="3"/>
      <c r="D509" s="3">
        <v>244</v>
      </c>
      <c r="E509" s="6" t="s">
        <v>333</v>
      </c>
      <c r="F509" s="15">
        <v>26.7</v>
      </c>
      <c r="G509" s="15">
        <v>26.7</v>
      </c>
      <c r="H509" s="15">
        <v>26.7</v>
      </c>
    </row>
    <row r="510" spans="1:8" ht="12.75">
      <c r="A510" s="2">
        <f t="shared" si="35"/>
        <v>497</v>
      </c>
      <c r="B510" s="2" t="s">
        <v>160</v>
      </c>
      <c r="C510" s="3"/>
      <c r="D510" s="3"/>
      <c r="E510" s="2" t="s">
        <v>161</v>
      </c>
      <c r="F510" s="13">
        <f>F511</f>
        <v>1800</v>
      </c>
      <c r="G510" s="13">
        <f aca="true" t="shared" si="39" ref="G510:H512">G511</f>
        <v>1800</v>
      </c>
      <c r="H510" s="13">
        <f t="shared" si="39"/>
        <v>1800</v>
      </c>
    </row>
    <row r="511" spans="1:8" ht="12.75">
      <c r="A511" s="2">
        <f t="shared" si="35"/>
        <v>498</v>
      </c>
      <c r="B511" s="2" t="s">
        <v>0</v>
      </c>
      <c r="C511" s="3"/>
      <c r="D511" s="3"/>
      <c r="E511" s="5" t="s">
        <v>1</v>
      </c>
      <c r="F511" s="13">
        <f>F512</f>
        <v>1800</v>
      </c>
      <c r="G511" s="13">
        <f t="shared" si="39"/>
        <v>1800</v>
      </c>
      <c r="H511" s="13">
        <f t="shared" si="39"/>
        <v>1800</v>
      </c>
    </row>
    <row r="512" spans="1:8" ht="12.75">
      <c r="A512" s="3">
        <f t="shared" si="35"/>
        <v>499</v>
      </c>
      <c r="B512" s="2" t="s">
        <v>0</v>
      </c>
      <c r="C512" s="2" t="s">
        <v>165</v>
      </c>
      <c r="D512" s="2"/>
      <c r="E512" s="5" t="s">
        <v>83</v>
      </c>
      <c r="F512" s="13">
        <f>F513</f>
        <v>1800</v>
      </c>
      <c r="G512" s="13">
        <f t="shared" si="39"/>
        <v>1800</v>
      </c>
      <c r="H512" s="13">
        <f t="shared" si="39"/>
        <v>1800</v>
      </c>
    </row>
    <row r="513" spans="1:8" ht="12.75">
      <c r="A513" s="3">
        <f t="shared" si="35"/>
        <v>500</v>
      </c>
      <c r="B513" s="3" t="s">
        <v>0</v>
      </c>
      <c r="C513" s="3" t="s">
        <v>382</v>
      </c>
      <c r="D513" s="9"/>
      <c r="E513" s="10" t="s">
        <v>383</v>
      </c>
      <c r="F513" s="15">
        <f>F514</f>
        <v>1800</v>
      </c>
      <c r="G513" s="15">
        <f>G514</f>
        <v>1800</v>
      </c>
      <c r="H513" s="15">
        <f>H514</f>
        <v>1800</v>
      </c>
    </row>
    <row r="514" spans="1:8" ht="38.25">
      <c r="A514" s="3">
        <f t="shared" si="35"/>
        <v>501</v>
      </c>
      <c r="B514" s="3" t="s">
        <v>0</v>
      </c>
      <c r="C514" s="3" t="s">
        <v>382</v>
      </c>
      <c r="D514" s="3">
        <v>611</v>
      </c>
      <c r="E514" s="6" t="s">
        <v>311</v>
      </c>
      <c r="F514" s="15">
        <v>1800</v>
      </c>
      <c r="G514" s="15">
        <v>1800</v>
      </c>
      <c r="H514" s="15">
        <v>1800</v>
      </c>
    </row>
    <row r="515" spans="1:8" ht="25.5">
      <c r="A515" s="2">
        <f t="shared" si="35"/>
        <v>502</v>
      </c>
      <c r="B515" s="2" t="s">
        <v>72</v>
      </c>
      <c r="C515" s="2"/>
      <c r="D515" s="2"/>
      <c r="E515" s="2" t="s">
        <v>73</v>
      </c>
      <c r="F515" s="13">
        <f>F516</f>
        <v>0.1</v>
      </c>
      <c r="G515" s="13">
        <f aca="true" t="shared" si="40" ref="G515:H519">G516</f>
        <v>0</v>
      </c>
      <c r="H515" s="13">
        <f t="shared" si="40"/>
        <v>0</v>
      </c>
    </row>
    <row r="516" spans="1:8" ht="25.5">
      <c r="A516" s="2">
        <f t="shared" si="35"/>
        <v>503</v>
      </c>
      <c r="B516" s="2" t="s">
        <v>74</v>
      </c>
      <c r="C516" s="2"/>
      <c r="D516" s="2"/>
      <c r="E516" s="5" t="s">
        <v>162</v>
      </c>
      <c r="F516" s="13">
        <f>F517</f>
        <v>0.1</v>
      </c>
      <c r="G516" s="13">
        <f t="shared" si="40"/>
        <v>0</v>
      </c>
      <c r="H516" s="13">
        <f t="shared" si="40"/>
        <v>0</v>
      </c>
    </row>
    <row r="517" spans="1:8" ht="25.5">
      <c r="A517" s="3">
        <f t="shared" si="35"/>
        <v>504</v>
      </c>
      <c r="B517" s="3" t="s">
        <v>74</v>
      </c>
      <c r="C517" s="3" t="s">
        <v>175</v>
      </c>
      <c r="D517" s="2"/>
      <c r="E517" s="6" t="s">
        <v>397</v>
      </c>
      <c r="F517" s="15">
        <f>F518</f>
        <v>0.1</v>
      </c>
      <c r="G517" s="15">
        <f t="shared" si="40"/>
        <v>0</v>
      </c>
      <c r="H517" s="15">
        <f t="shared" si="40"/>
        <v>0</v>
      </c>
    </row>
    <row r="518" spans="1:8" ht="12.75">
      <c r="A518" s="2">
        <f t="shared" si="35"/>
        <v>505</v>
      </c>
      <c r="B518" s="2" t="s">
        <v>74</v>
      </c>
      <c r="C518" s="2" t="s">
        <v>268</v>
      </c>
      <c r="D518" s="2"/>
      <c r="E518" s="5" t="s">
        <v>115</v>
      </c>
      <c r="F518" s="13">
        <f>F519</f>
        <v>0.1</v>
      </c>
      <c r="G518" s="13">
        <f t="shared" si="40"/>
        <v>0</v>
      </c>
      <c r="H518" s="13">
        <f t="shared" si="40"/>
        <v>0</v>
      </c>
    </row>
    <row r="519" spans="1:8" ht="38.25">
      <c r="A519" s="3">
        <f t="shared" si="35"/>
        <v>506</v>
      </c>
      <c r="B519" s="3" t="s">
        <v>74</v>
      </c>
      <c r="C519" s="3" t="s">
        <v>269</v>
      </c>
      <c r="D519" s="3"/>
      <c r="E519" s="26" t="s">
        <v>116</v>
      </c>
      <c r="F519" s="15">
        <f>F520</f>
        <v>0.1</v>
      </c>
      <c r="G519" s="15">
        <f t="shared" si="40"/>
        <v>0</v>
      </c>
      <c r="H519" s="15">
        <f t="shared" si="40"/>
        <v>0</v>
      </c>
    </row>
    <row r="520" spans="1:8" ht="12.75">
      <c r="A520" s="3">
        <f t="shared" si="35"/>
        <v>507</v>
      </c>
      <c r="B520" s="3" t="s">
        <v>74</v>
      </c>
      <c r="C520" s="3" t="s">
        <v>269</v>
      </c>
      <c r="D520" s="3">
        <v>730</v>
      </c>
      <c r="E520" s="6" t="s">
        <v>75</v>
      </c>
      <c r="F520" s="15">
        <v>0.1</v>
      </c>
      <c r="G520" s="15">
        <v>0</v>
      </c>
      <c r="H520" s="15">
        <v>0</v>
      </c>
    </row>
    <row r="521" spans="1:8" ht="38.25">
      <c r="A521" s="2">
        <f t="shared" si="35"/>
        <v>508</v>
      </c>
      <c r="B521" s="2" t="s">
        <v>76</v>
      </c>
      <c r="C521" s="2"/>
      <c r="D521" s="2"/>
      <c r="E521" s="2" t="s">
        <v>262</v>
      </c>
      <c r="F521" s="13">
        <f>F522+F529</f>
        <v>165604.4</v>
      </c>
      <c r="G521" s="13">
        <f>G522+G529</f>
        <v>155547.19999999998</v>
      </c>
      <c r="H521" s="13">
        <f>H522+H529</f>
        <v>161976.1</v>
      </c>
    </row>
    <row r="522" spans="1:8" ht="25.5">
      <c r="A522" s="2">
        <f t="shared" si="35"/>
        <v>509</v>
      </c>
      <c r="B522" s="2" t="s">
        <v>77</v>
      </c>
      <c r="C522" s="2"/>
      <c r="D522" s="2"/>
      <c r="E522" s="5" t="s">
        <v>78</v>
      </c>
      <c r="F522" s="13">
        <f aca="true" t="shared" si="41" ref="F522:H523">F523</f>
        <v>28725.4</v>
      </c>
      <c r="G522" s="13">
        <f t="shared" si="41"/>
        <v>26980.8</v>
      </c>
      <c r="H522" s="13">
        <f t="shared" si="41"/>
        <v>28096.1</v>
      </c>
    </row>
    <row r="523" spans="1:8" ht="25.5">
      <c r="A523" s="3">
        <f t="shared" si="35"/>
        <v>510</v>
      </c>
      <c r="B523" s="3" t="s">
        <v>117</v>
      </c>
      <c r="C523" s="3" t="s">
        <v>175</v>
      </c>
      <c r="D523" s="2"/>
      <c r="E523" s="6" t="s">
        <v>397</v>
      </c>
      <c r="F523" s="15">
        <f t="shared" si="41"/>
        <v>28725.4</v>
      </c>
      <c r="G523" s="15">
        <f t="shared" si="41"/>
        <v>26980.8</v>
      </c>
      <c r="H523" s="15">
        <f t="shared" si="41"/>
        <v>28096.1</v>
      </c>
    </row>
    <row r="524" spans="1:8" ht="25.5">
      <c r="A524" s="2">
        <f t="shared" si="35"/>
        <v>511</v>
      </c>
      <c r="B524" s="2" t="s">
        <v>77</v>
      </c>
      <c r="C524" s="2" t="s">
        <v>264</v>
      </c>
      <c r="D524" s="2"/>
      <c r="E524" s="5" t="s">
        <v>118</v>
      </c>
      <c r="F524" s="13">
        <f>F525+F527</f>
        <v>28725.4</v>
      </c>
      <c r="G524" s="13">
        <f>G525+G527</f>
        <v>26980.8</v>
      </c>
      <c r="H524" s="13">
        <f>H525+H527</f>
        <v>28096.1</v>
      </c>
    </row>
    <row r="525" spans="1:8" ht="25.5">
      <c r="A525" s="3">
        <f t="shared" si="35"/>
        <v>512</v>
      </c>
      <c r="B525" s="3" t="s">
        <v>77</v>
      </c>
      <c r="C525" s="3" t="s">
        <v>265</v>
      </c>
      <c r="D525" s="3"/>
      <c r="E525" s="6" t="s">
        <v>119</v>
      </c>
      <c r="F525" s="15">
        <f>F526</f>
        <v>23281.4</v>
      </c>
      <c r="G525" s="15">
        <f>G526</f>
        <v>19309.8</v>
      </c>
      <c r="H525" s="15">
        <f>H526</f>
        <v>20709.1</v>
      </c>
    </row>
    <row r="526" spans="1:8" ht="12.75">
      <c r="A526" s="3">
        <f t="shared" si="35"/>
        <v>513</v>
      </c>
      <c r="B526" s="3" t="s">
        <v>77</v>
      </c>
      <c r="C526" s="3" t="s">
        <v>265</v>
      </c>
      <c r="D526" s="3">
        <v>511</v>
      </c>
      <c r="E526" s="6" t="s">
        <v>263</v>
      </c>
      <c r="F526" s="15">
        <v>23281.4</v>
      </c>
      <c r="G526" s="15">
        <v>19309.8</v>
      </c>
      <c r="H526" s="15">
        <v>20709.1</v>
      </c>
    </row>
    <row r="527" spans="1:8" ht="51">
      <c r="A527" s="3">
        <f t="shared" si="35"/>
        <v>514</v>
      </c>
      <c r="B527" s="3" t="s">
        <v>77</v>
      </c>
      <c r="C527" s="3" t="s">
        <v>266</v>
      </c>
      <c r="D527" s="3"/>
      <c r="E527" s="47" t="s">
        <v>368</v>
      </c>
      <c r="F527" s="15">
        <f>F528</f>
        <v>5444</v>
      </c>
      <c r="G527" s="15">
        <f>G528</f>
        <v>7671</v>
      </c>
      <c r="H527" s="15">
        <f>H528</f>
        <v>7387</v>
      </c>
    </row>
    <row r="528" spans="1:8" ht="12.75">
      <c r="A528" s="3">
        <f t="shared" si="35"/>
        <v>515</v>
      </c>
      <c r="B528" s="3" t="s">
        <v>77</v>
      </c>
      <c r="C528" s="3" t="s">
        <v>266</v>
      </c>
      <c r="D528" s="3">
        <v>511</v>
      </c>
      <c r="E528" s="6" t="s">
        <v>263</v>
      </c>
      <c r="F528" s="15">
        <v>5444</v>
      </c>
      <c r="G528" s="15">
        <v>7671</v>
      </c>
      <c r="H528" s="15">
        <v>7387</v>
      </c>
    </row>
    <row r="529" spans="1:8" ht="12.75">
      <c r="A529" s="2">
        <f t="shared" si="35"/>
        <v>516</v>
      </c>
      <c r="B529" s="2" t="s">
        <v>79</v>
      </c>
      <c r="C529" s="2"/>
      <c r="D529" s="2"/>
      <c r="E529" s="5" t="s">
        <v>80</v>
      </c>
      <c r="F529" s="13">
        <f>F530</f>
        <v>136879</v>
      </c>
      <c r="G529" s="13">
        <f aca="true" t="shared" si="42" ref="G529:H532">G530</f>
        <v>128566.4</v>
      </c>
      <c r="H529" s="13">
        <f t="shared" si="42"/>
        <v>133880</v>
      </c>
    </row>
    <row r="530" spans="1:8" ht="25.5">
      <c r="A530" s="3">
        <f>A529+1</f>
        <v>517</v>
      </c>
      <c r="B530" s="3" t="s">
        <v>120</v>
      </c>
      <c r="C530" s="3" t="s">
        <v>175</v>
      </c>
      <c r="D530" s="2"/>
      <c r="E530" s="6" t="s">
        <v>397</v>
      </c>
      <c r="F530" s="15">
        <f>F531</f>
        <v>136879</v>
      </c>
      <c r="G530" s="15">
        <f t="shared" si="42"/>
        <v>128566.4</v>
      </c>
      <c r="H530" s="15">
        <f t="shared" si="42"/>
        <v>133880</v>
      </c>
    </row>
    <row r="531" spans="1:8" ht="25.5">
      <c r="A531" s="2">
        <f>A530+1</f>
        <v>518</v>
      </c>
      <c r="B531" s="2" t="s">
        <v>120</v>
      </c>
      <c r="C531" s="2" t="s">
        <v>264</v>
      </c>
      <c r="D531" s="2"/>
      <c r="E531" s="5" t="s">
        <v>118</v>
      </c>
      <c r="F531" s="13">
        <f>F532</f>
        <v>136879</v>
      </c>
      <c r="G531" s="13">
        <f t="shared" si="42"/>
        <v>128566.4</v>
      </c>
      <c r="H531" s="13">
        <f t="shared" si="42"/>
        <v>133880</v>
      </c>
    </row>
    <row r="532" spans="1:8" ht="25.5">
      <c r="A532" s="3">
        <f>A531+1</f>
        <v>519</v>
      </c>
      <c r="B532" s="3" t="s">
        <v>79</v>
      </c>
      <c r="C532" s="3" t="s">
        <v>267</v>
      </c>
      <c r="D532" s="3"/>
      <c r="E532" s="6" t="s">
        <v>121</v>
      </c>
      <c r="F532" s="15">
        <f>F533</f>
        <v>136879</v>
      </c>
      <c r="G532" s="15">
        <f t="shared" si="42"/>
        <v>128566.4</v>
      </c>
      <c r="H532" s="15">
        <f t="shared" si="42"/>
        <v>133880</v>
      </c>
    </row>
    <row r="533" spans="1:8" ht="12.75">
      <c r="A533" s="3">
        <f>A532+1</f>
        <v>520</v>
      </c>
      <c r="B533" s="3" t="s">
        <v>79</v>
      </c>
      <c r="C533" s="3" t="s">
        <v>267</v>
      </c>
      <c r="D533" s="3">
        <v>540</v>
      </c>
      <c r="E533" s="6" t="s">
        <v>18</v>
      </c>
      <c r="F533" s="15">
        <v>136879</v>
      </c>
      <c r="G533" s="15">
        <v>128566.4</v>
      </c>
      <c r="H533" s="15">
        <v>133880</v>
      </c>
    </row>
    <row r="534" spans="1:8" ht="12.75">
      <c r="A534" s="2">
        <f>A533+1</f>
        <v>521</v>
      </c>
      <c r="B534" s="2"/>
      <c r="C534" s="2"/>
      <c r="D534" s="2"/>
      <c r="E534" s="2" t="s">
        <v>81</v>
      </c>
      <c r="F534" s="13">
        <f>F14+F132+F137+F157+F196+F233+F241+F405+F417+F473+F510+F515+F521</f>
        <v>896085.8999999999</v>
      </c>
      <c r="G534" s="13">
        <f>G14+G132+G137+G157+G196+G233+G241+G405+G417+G473+G510+G515+G521</f>
        <v>705904.9999999999</v>
      </c>
      <c r="H534" s="13">
        <f>H14+H132+H137+H157+H196+H233+H241+H405+H417+H473+H510+H515+H521</f>
        <v>720525.8999999999</v>
      </c>
    </row>
    <row r="562" spans="1:5" ht="15">
      <c r="A562" s="48"/>
      <c r="B562" s="48"/>
      <c r="C562" s="48"/>
      <c r="D562" s="48"/>
      <c r="E562" s="48"/>
    </row>
    <row r="563" spans="1:5" ht="15">
      <c r="A563" s="48"/>
      <c r="B563" s="48"/>
      <c r="C563" s="48"/>
      <c r="D563" s="48"/>
      <c r="E563" s="48"/>
    </row>
    <row r="564" spans="1:5" ht="15">
      <c r="A564" s="48"/>
      <c r="B564" s="48"/>
      <c r="C564" s="48"/>
      <c r="D564" s="48"/>
      <c r="E564" s="48"/>
    </row>
  </sheetData>
  <sheetProtection/>
  <mergeCells count="14">
    <mergeCell ref="A11:A12"/>
    <mergeCell ref="B11:B12"/>
    <mergeCell ref="C11:C12"/>
    <mergeCell ref="E11:E12"/>
    <mergeCell ref="F11:H11"/>
    <mergeCell ref="D11:D12"/>
    <mergeCell ref="F1:H1"/>
    <mergeCell ref="F3:H3"/>
    <mergeCell ref="F4:H4"/>
    <mergeCell ref="E5:H5"/>
    <mergeCell ref="A9:H9"/>
    <mergeCell ref="A1:B6"/>
    <mergeCell ref="E6:H6"/>
    <mergeCell ref="F7:H7"/>
  </mergeCells>
  <printOptions/>
  <pageMargins left="0.7874015748031497" right="0.7874015748031497" top="0.984251968503937" bottom="0.5905511811023623" header="0" footer="0"/>
  <pageSetup fitToHeight="29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2019-03-11T04:53:54Z</cp:lastPrinted>
  <dcterms:created xsi:type="dcterms:W3CDTF">1996-10-08T23:32:33Z</dcterms:created>
  <dcterms:modified xsi:type="dcterms:W3CDTF">2019-08-26T06:59:43Z</dcterms:modified>
  <cp:category/>
  <cp:version/>
  <cp:contentType/>
  <cp:contentStatus/>
</cp:coreProperties>
</file>