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1" sheetId="1" r:id="rId1"/>
  </sheets>
  <definedNames>
    <definedName name="_xlnm.Print_Area" localSheetId="0">'Лист1'!$A$1:$I$722</definedName>
  </definedNames>
  <calcPr fullCalcOnLoad="1"/>
</workbook>
</file>

<file path=xl/sharedStrings.xml><?xml version="1.0" encoding="utf-8"?>
<sst xmlns="http://schemas.openxmlformats.org/spreadsheetml/2006/main" count="1637" uniqueCount="526">
  <si>
    <t>Проведение кадастровых работ по образованию земельных участков</t>
  </si>
  <si>
    <t>01 Ж 01 43900</t>
  </si>
  <si>
    <t>Ремонт кровель зданий образовательных организаций, учреждений культуры, многоквартирных домов и объектов ЖКХ, подвергшихся  воздействию опасных и неблагоприятных метеорологических явлений</t>
  </si>
  <si>
    <t>50 0 00 40700</t>
  </si>
  <si>
    <t>Проведение капитального ремонта Городищенского Дома культуры</t>
  </si>
  <si>
    <t>01 3 05 И6060</t>
  </si>
  <si>
    <t>Капитальный ремонт Макушинского сельского Дома культуры</t>
  </si>
  <si>
    <t>Поэтапное повышение средней заработной платы работников муниципальных учреждений культуры</t>
  </si>
  <si>
    <t>01 3 05 И6200</t>
  </si>
  <si>
    <t>01 3 07 46500</t>
  </si>
  <si>
    <t xml:space="preserve">01 8 01 L4970 </t>
  </si>
  <si>
    <t>Возведение монумента участникам Первой мировой войны в д.Пелевина</t>
  </si>
  <si>
    <t>01 1 07 И9130</t>
  </si>
  <si>
    <t>Создание спортивных площадок (оснащение спортивным оборудованием) для занятий уличной гимнастикой</t>
  </si>
  <si>
    <t>Капитальный ремонт помещений спортзала Липовского Дома культуры и спорта</t>
  </si>
  <si>
    <t>01 5 01 48500</t>
  </si>
  <si>
    <t>01 5 01 И8140</t>
  </si>
  <si>
    <t>Капитальный и текущий ремонт зданий и помещений образовательных учреждений за счет средств, направляемых на стимулирование муниципальных образований, расположенных на территории Свердловской области</t>
  </si>
  <si>
    <t>02 1 01 40500</t>
  </si>
  <si>
    <t>Исполнение судебных актов, предписаний контролирующих органов, предусматривающих обращение взыскания на средства бюджетных и автономных  учреждений</t>
  </si>
  <si>
    <t>50 0 00 20810</t>
  </si>
  <si>
    <t>02 2 01 40500</t>
  </si>
  <si>
    <t>Приобретение оборудования для подростковых клубов, осуществляющих патриотическое воспитание граждан</t>
  </si>
  <si>
    <t>01 4 01 48300</t>
  </si>
  <si>
    <t>01 4 01 S8300</t>
  </si>
  <si>
    <t>Муниципальная программа "Социально-экономическое развитие МО Байкаловский муниципальный район" на 2015-2024 годы</t>
  </si>
  <si>
    <t>Муниципальная программа "Социально-экономическое развитие МО Байкаловский муниципальный район" на  2015-2024 годы</t>
  </si>
  <si>
    <t>Муниципальная программа «Социально-экономическое развитие МО Байкаловский муниципальный район»  на 2015-2024 годы</t>
  </si>
  <si>
    <t>Муниципальная программа  "Управление финансами МО Байкаловский муниципальный район" на 2014-2024 годы</t>
  </si>
  <si>
    <t>Подпрограмма "Обеспечение  реализации муниципальной программы "Управление финансами МО Байкаловский муниципальный район" на 2014-2024 годы</t>
  </si>
  <si>
    <t>Муниципальная программа "Социально-экономическое развитие МО Байкаловский муниципальный район" на 2015-2024годы</t>
  </si>
  <si>
    <t>Муниципальная программа "Развитие системы образования в муниципальном образовании Байкаловский муниципальный район" на 2015-2024годы</t>
  </si>
  <si>
    <t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на 2015 - 2024 годы"</t>
  </si>
  <si>
    <t>Ремонт подъездного пути и устройство площадки (места) накопления твердых коммунальных отходов в с.Байкалово</t>
  </si>
  <si>
    <t>к решению Думы муниципального образования</t>
  </si>
  <si>
    <t>Байкаловский муниципальный район</t>
  </si>
  <si>
    <t>Но-мер стро-ки</t>
  </si>
  <si>
    <t>Код целевой статьи</t>
  </si>
  <si>
    <t>Сумма, в тысячах рублей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</si>
  <si>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</si>
  <si>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</si>
  <si>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</si>
  <si>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</si>
  <si>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</si>
  <si>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</si>
  <si>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</si>
  <si>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</si>
  <si>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01 06</t>
  </si>
  <si>
    <t xml:space="preserve">Закупка товаров, работ, услуг в сфере информационно-коммуникационных технологий                                         </t>
  </si>
  <si>
    <t>Резервные фонды</t>
  </si>
  <si>
    <t>01 11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</si>
  <si>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</si>
  <si>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</si>
  <si>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</si>
  <si>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</si>
  <si>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</si>
  <si>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</si>
  <si>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</si>
  <si>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</si>
  <si>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</si>
  <si>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Субвенции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</si>
  <si>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</si>
  <si>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</si>
  <si>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</si>
  <si>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</si>
  <si>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</si>
  <si>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</si>
  <si>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</si>
  <si>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</si>
  <si>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</si>
  <si>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</si>
  <si>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</si>
  <si>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</si>
  <si>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</si>
  <si>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</si>
  <si>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</si>
  <si>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</si>
  <si>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</si>
  <si>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</si>
  <si>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</si>
  <si>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</si>
  <si>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</si>
  <si>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</si>
  <si>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</si>
  <si>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</si>
  <si>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</si>
  <si>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</si>
  <si>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</si>
  <si>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</si>
  <si>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 xml:space="preserve">Закупка товаров, работ, услуг в сфере информационно-коммуникационных технологий                                  </t>
  </si>
  <si>
    <t>07 07</t>
  </si>
  <si>
    <t>КУЛЬТУРА, КИНЕМАТОГРАФИЯ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</si>
  <si>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</si>
  <si>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</si>
  <si>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</si>
  <si>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</si>
  <si>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</si>
  <si>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</si>
  <si>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</si>
  <si>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</si>
  <si>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</si>
  <si>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</si>
  <si>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</si>
  <si>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</si>
  <si>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</si>
  <si>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</si>
  <si>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</si>
  <si>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</si>
  <si>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</si>
  <si>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</si>
  <si>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</si>
  <si>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Обслуживание внутреннего государственного и  муниципального долга</t>
  </si>
  <si>
    <t>13 01</t>
  </si>
  <si>
    <t>Обслуживание муниципального долга</t>
  </si>
  <si>
    <t>14 00</t>
  </si>
  <si>
    <t>Дотации на выравнивание бюджетной обеспеченности субъектов Российской Федерации и муниципальных образований</t>
  </si>
  <si>
    <t>14 01</t>
  </si>
  <si>
    <t>Прочие межбюджетные трансферты общего характера</t>
  </si>
  <si>
    <t>14 03</t>
  </si>
  <si>
    <t xml:space="preserve">УПРАВЛЕНИЕ ОБРАЗОВАНИЯ БАЙКАЛОВСКОГО МУНИЦИПАЛЬНОГО РАЙОНА                                             </t>
  </si>
  <si>
    <t xml:space="preserve">ОБРАЗОВАНИЕ  </t>
  </si>
  <si>
    <t xml:space="preserve">Дошкольное образование         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</si>
  <si>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</si>
  <si>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</si>
  <si>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</si>
  <si>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</si>
  <si>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 xml:space="preserve">ВСЕГО  РАСХОДОВ </t>
  </si>
  <si>
    <t>КОНТРОЛЬНО-СЧЁТНЫЙ ОРГАН МУНИЦИПАЛЬНОГО ОБРАЗОВАНИЯ БАЙКАЛОВСКИЙ МУНИЦИПАЛЬНЫЙ РАЙОН</t>
  </si>
  <si>
    <t>Субсидии автономным учреждениям на иные цели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</si>
  <si>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</si>
  <si>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Уплата налога на имущество организаций и земельного налога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</si>
  <si>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</si>
  <si>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</si>
  <si>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</si>
  <si>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</si>
  <si>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</si>
  <si>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</si>
  <si>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Пополнение основных фондов образовательных организаций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</si>
  <si>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</si>
  <si>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Обеспечение деятельности учебно-методического кабинета</t>
  </si>
  <si>
    <t>Муниципальная программа "Социально-экономическое развитие МО Байкаловский муниципальный район" на 2015 год и плановый период 2016-2020 годы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</si>
  <si>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</si>
  <si>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</si>
  <si>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</si>
  <si>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</si>
  <si>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>Подпрограмма "Социальная политика муниципального образования Байкаловский муниципальный район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</si>
  <si>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</si>
  <si>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</si>
  <si>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</si>
  <si>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</si>
  <si>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</si>
  <si>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товаров, работ, услуг в целях капитального ремонта государственного (муниципального) имущества</t>
  </si>
  <si>
    <t xml:space="preserve">Уплата прочих налогов, сборов 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</si>
  <si>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</si>
  <si>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</si>
  <si>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"Развитие архивного дела в МО Байкаловский муниципальный район"</t>
  </si>
  <si>
    <t>Пособия, компенсации и иные социальные  выплаты гражданам, кроме публичных нормативных обязательств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</si>
  <si>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</si>
  <si>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</si>
  <si>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>Другие общегосударственные вопросы</t>
  </si>
  <si>
    <t>Формирование и улучшение качества предпринимательской среды</t>
  </si>
  <si>
    <t>Иные межбюджетный трансферты</t>
  </si>
  <si>
    <t>Проведение лабораторных исследований воды общественных источников нецентрализованного водоснабжения</t>
  </si>
  <si>
    <t>Подпрограмма "Социальная политика муниципального образования Байкаловский муниципальный район"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</si>
  <si>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</si>
  <si>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"Развитие физической культуры и спорта в Байкаловском муниципальном районе"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</si>
  <si>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</si>
  <si>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</si>
  <si>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"Повышение эффективности управления муниципальной собственностью МО Байкаловский муниципальный район"</t>
  </si>
  <si>
    <t>ОБЩЕГОСУДАРСТВЕННЫЕ ВОПРОСЫ</t>
  </si>
  <si>
    <t>Подпрограмма "Управление муниципальным долгом"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</si>
  <si>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</si>
  <si>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</si>
  <si>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</si>
  <si>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>Предоставление иных межбюджетных трансфертов на выполнение расходных полномочий поселений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</si>
  <si>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</si>
  <si>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</si>
  <si>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Комплектование книжных фондов муниципальных библиотек сельских поселений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</si>
  <si>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</si>
  <si>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</si>
  <si>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</si>
  <si>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</si>
  <si>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</si>
  <si>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</si>
  <si>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</si>
  <si>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государственного полномочия Свердловской области по созданию административных комиссий</t>
  </si>
  <si>
    <t>Подпрограмма "Социальная поддержка отдельных категорий граждан Байкаловского муниципального района"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</si>
  <si>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</si>
  <si>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</si>
  <si>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</si>
  <si>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</si>
  <si>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</si>
  <si>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</si>
  <si>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</si>
  <si>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 xml:space="preserve">01 13 </t>
  </si>
  <si>
    <t>Проведение в муниципальном образовании Дней местного самоуправления</t>
  </si>
  <si>
    <t>Поддержка и развитие народного художественного творчества</t>
  </si>
  <si>
    <t>Выплаты гражданам, удостоенным звания "Почетный гражданин муниципального образования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</si>
  <si>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</si>
  <si>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</si>
  <si>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</si>
  <si>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Буртовка и захоронение отходов</t>
  </si>
  <si>
    <t>50 0 00 00000</t>
  </si>
  <si>
    <t>Подпрограмма «Обеспечение общественной безопасности населения МО Байкаловский муниципальный район»</t>
  </si>
  <si>
    <t>Обеспечение деятельности МКУ «Единая дежурно-диспетчерская служба МО Байкаловский муниципальный район»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</si>
  <si>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</si>
  <si>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</si>
  <si>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</si>
  <si>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</si>
  <si>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</si>
  <si>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Подпрограмма «Поддержка и развитие малого и среднего предпринимательства в МО Байкаловский муниципальный район»</t>
  </si>
  <si>
    <t>Подпрограмма «Обеспечение эпизоотического и ветеринарно-санитарного благополучия МО Байкаловский муниципальный район»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</si>
  <si>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</si>
  <si>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</si>
  <si>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Мероприятия, реализуемые путем предоставления субсидии Информационно-консультационному центру с.Байкалово</t>
  </si>
  <si>
    <t>Подпрограмма «Повышение эффективности управления муниципальной собственностью МО  Байкаловский муниципальный район»</t>
  </si>
  <si>
    <t>Инвентаризационные работы, независимая оценка недвижимого имущества (зданий, сооружений, земельных участков)</t>
  </si>
  <si>
    <t>Жилищное хозяйство</t>
  </si>
  <si>
    <t>Подпрограмма «Устойчивое развитие сельских территорий Байкаловского района»</t>
  </si>
  <si>
    <t>Приобретение жилья для молодых специалистов бюджетной сферы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</si>
  <si>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</si>
  <si>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Благоустройство</t>
  </si>
  <si>
    <t>Охрана объектов растительного и животного мира и среды их обитания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</si>
  <si>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</si>
  <si>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01 0 00 00000</t>
  </si>
  <si>
    <t>01 6 00 00000</t>
  </si>
  <si>
    <t>01 6 01 22010</t>
  </si>
  <si>
    <t>01 Г 00 00000</t>
  </si>
  <si>
    <t>01 Г 01 23010</t>
  </si>
  <si>
    <t>01 Д 00 00000</t>
  </si>
  <si>
    <t>01 Д 01 23020</t>
  </si>
  <si>
    <t>01 С 00 00000</t>
  </si>
  <si>
    <t>01 С 01 42П00</t>
  </si>
  <si>
    <t>01 Б 00 00000</t>
  </si>
  <si>
    <t>01 Б 02 24020</t>
  </si>
  <si>
    <t>01 Б 02 И4090</t>
  </si>
  <si>
    <t>01 Д 01 23010</t>
  </si>
  <si>
    <t>01 Д 01 23030</t>
  </si>
  <si>
    <t>01 Ж 00 00000</t>
  </si>
  <si>
    <t>01 Ж 01 20110</t>
  </si>
  <si>
    <t>05 01</t>
  </si>
  <si>
    <t>01 7 00 00000</t>
  </si>
  <si>
    <t>01 7 01 И3220</t>
  </si>
  <si>
    <t>01 Ж 02 23050</t>
  </si>
  <si>
    <t>01 Л 00 00000</t>
  </si>
  <si>
    <t>05 03</t>
  </si>
  <si>
    <t>01 Л 01 22090</t>
  </si>
  <si>
    <t>01 Л 01 22100</t>
  </si>
  <si>
    <t>СРЕДСТВА МАССОВОЙ ИНФОРМАЦИИ</t>
  </si>
  <si>
    <t>Периодическая печать и издательства</t>
  </si>
  <si>
    <t>Поддержка периодических изданий, учрежденных органами местного самоуправления</t>
  </si>
  <si>
    <t>12 00</t>
  </si>
  <si>
    <t>12 02</t>
  </si>
  <si>
    <t>50 0 00 20910</t>
  </si>
  <si>
    <t>Дополнительное образование детей</t>
  </si>
  <si>
    <t>07 03</t>
  </si>
  <si>
    <t xml:space="preserve">Молодежная политика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</si>
  <si>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</si>
  <si>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</si>
  <si>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 xml:space="preserve">Подпрограмма "Патриотическое воспитание и молодежная политика Байкаловского муниципального района" </t>
  </si>
  <si>
    <t>02 0 00 00000</t>
  </si>
  <si>
    <t>02 1 00 00000</t>
  </si>
  <si>
    <t>02 1 01 25010</t>
  </si>
  <si>
    <t>02 1 01 25030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</si>
  <si>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</si>
  <si>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</si>
  <si>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</si>
  <si>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</si>
  <si>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</si>
  <si>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</si>
  <si>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</si>
  <si>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02 2 0125040</t>
  </si>
  <si>
    <t>02 2 01 25040</t>
  </si>
  <si>
    <t>02 2 01 45310</t>
  </si>
  <si>
    <t>02 2 01 45320</t>
  </si>
  <si>
    <t>02 3 00 00000</t>
  </si>
  <si>
    <t>02 3 01 25010</t>
  </si>
  <si>
    <t>02 3 01 25020</t>
  </si>
  <si>
    <t>01 4 00 00000</t>
  </si>
  <si>
    <t>01 4 01 25010</t>
  </si>
  <si>
    <t>01 4 01 25020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</si>
  <si>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</si>
  <si>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01 4 01 25040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</si>
  <si>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</si>
  <si>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01 4 01 25050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</si>
  <si>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</si>
  <si>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</si>
  <si>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</si>
  <si>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</si>
  <si>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</si>
  <si>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</si>
  <si>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</si>
  <si>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Глава муниципального образования Байкаловский муниципальный район</t>
  </si>
  <si>
    <t>50 0 00 21010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</si>
  <si>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</si>
  <si>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01 Ц 00 00000</t>
  </si>
  <si>
    <t>01 Ц  01 21000</t>
  </si>
  <si>
    <t>Фонд оплаты труда государственных (муниципальных) органов</t>
  </si>
  <si>
    <t>01 Ц 01 Э1010</t>
  </si>
  <si>
    <t>03 0 00 00000</t>
  </si>
  <si>
    <t>03 5 00 00000</t>
  </si>
  <si>
    <t>03 5 01 21000</t>
  </si>
  <si>
    <t>03 5 01 21020</t>
  </si>
  <si>
    <t>03 5 01 П1010</t>
  </si>
  <si>
    <t>Обеспечение деятельности муниципальных органов (центральный оппарат)</t>
  </si>
  <si>
    <t>50 0 00 21000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</si>
  <si>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</si>
  <si>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50 0 00 20700</t>
  </si>
  <si>
    <t>01 1 00 00000</t>
  </si>
  <si>
    <t>01 Ж 01 20020</t>
  </si>
  <si>
    <t>01 Ф 00 00000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</si>
  <si>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</si>
  <si>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</si>
  <si>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</si>
  <si>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И1050</t>
  </si>
  <si>
    <t>01 Ц01 41100</t>
  </si>
  <si>
    <t>01 Ц 01 41200</t>
  </si>
  <si>
    <t>Расходы на выплату персоналу государственных (муниципальных) органов</t>
  </si>
  <si>
    <t>03 4 00 00000</t>
  </si>
  <si>
    <t xml:space="preserve"> Обновление и сопровождение программных комплексов в сфере финансов </t>
  </si>
  <si>
    <t>03 4 01 21010</t>
  </si>
  <si>
    <t>Долевое участие муниципального образования в Ассоциации «Совет муниципальных образований Свердловской области"</t>
  </si>
  <si>
    <t>50 0 00 21100</t>
  </si>
  <si>
    <t>Уплата иных платежей</t>
  </si>
  <si>
    <t>50 0 00 51180</t>
  </si>
  <si>
    <t>01 Ц 01 41100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</si>
  <si>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</si>
  <si>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</si>
  <si>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</si>
  <si>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01 2 00 00000</t>
  </si>
  <si>
    <t>01 2 01 49100</t>
  </si>
  <si>
    <t>01 2 01 49200</t>
  </si>
  <si>
    <t>01 2 01 52500</t>
  </si>
  <si>
    <t>01 8 00 00000</t>
  </si>
  <si>
    <t>Муниципальная программа "Социально-экономическое развитие МО Байкаловский муниципальный район" на 2016-2020 годы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</si>
  <si>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</si>
  <si>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</si>
  <si>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</si>
  <si>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</si>
  <si>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</si>
  <si>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</si>
  <si>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</si>
  <si>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</si>
  <si>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</si>
  <si>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</si>
  <si>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</si>
  <si>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образования Байкаловский  муниципальный  район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</si>
  <si>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</si>
  <si>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01 4 01 25090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</si>
  <si>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</si>
  <si>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</si>
  <si>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</si>
  <si>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</si>
  <si>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 xml:space="preserve">Содержание спортивных объектов </t>
  </si>
  <si>
    <t>Обеспечение деятельности МКУ "Комитет физической культуры и спорта Байкаловского муниципального района"</t>
  </si>
  <si>
    <t>01 5 02 28060</t>
  </si>
  <si>
    <t>03 3 00 00000</t>
  </si>
  <si>
    <t>03 3 01 21040</t>
  </si>
  <si>
    <t>МЕЖБЮДЖЕТНЫЕ ТРАНСФЕРТЫ ОБЩЕГО ХАРАКТЕРА БЮДЖЕТАМ БЮДЖЕТНОЙ СИСТЕМЫ РОССИЙСКОЙ ФЕДЕРАЦИИ</t>
  </si>
  <si>
    <t>03 1 00 00000</t>
  </si>
  <si>
    <t>03 1 01 20020</t>
  </si>
  <si>
    <t>Дотации на выравнивание бюджетной обеспеченности</t>
  </si>
  <si>
    <t>03 1 01 40300</t>
  </si>
  <si>
    <t>Подпрограмма "Развитие культуры муниципального образования Байкаловский муниципальный район"</t>
  </si>
  <si>
    <t>01 3 00 00000</t>
  </si>
  <si>
    <t>01 3 01 26010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</si>
  <si>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</si>
  <si>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</si>
  <si>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03 1 01  20030</t>
  </si>
  <si>
    <t>01 1 05 29140</t>
  </si>
  <si>
    <t>01 3 04 26120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</si>
  <si>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</si>
  <si>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</si>
  <si>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</si>
  <si>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05 05</t>
  </si>
  <si>
    <t>01 2 01 42700</t>
  </si>
  <si>
    <t>01 5 01 28020</t>
  </si>
  <si>
    <t>01 5 01 28030</t>
  </si>
  <si>
    <t>Организация и проведение праздников, конкурсов и фестивалей для населения</t>
  </si>
  <si>
    <t>01 3 01 И6140</t>
  </si>
  <si>
    <t>01 1 06 29100</t>
  </si>
  <si>
    <t>Грантовая поддержка местных инициатив граждан, проживающих в сельской местности</t>
  </si>
  <si>
    <t>Организация досуга детей и подростков в разновозрастных отрядах</t>
  </si>
  <si>
    <t xml:space="preserve">Поддержка деятельности школьных поисковых отрядов </t>
  </si>
  <si>
    <t>Руководитель контрольно-счетного органа  муниципального образования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</si>
  <si>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</si>
  <si>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02 3 01 S5600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</si>
  <si>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</si>
  <si>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</si>
  <si>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</si>
  <si>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</si>
  <si>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</si>
  <si>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проектных работ по строительству новой школы в с.Байкалово</t>
  </si>
  <si>
    <t>01 7 04 25070</t>
  </si>
  <si>
    <t>Предоставление социальных выплат молодым семьям, молодым специалистам и гражданам, проживающим в сельской местности</t>
  </si>
  <si>
    <t>Исполнение судебных актов Российской Федерации и мировых соглашений по возмещению причиненного вреда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</si>
  <si>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</si>
  <si>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</si>
  <si>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Председатель представительного органа муниципального образования</t>
  </si>
  <si>
    <t>50 0 00 21040</t>
  </si>
  <si>
    <t>01 4 01 25060</t>
  </si>
  <si>
    <t>Организация трудоустройства несовершеннолетних граждан на временную работу в период летних каникул</t>
  </si>
  <si>
    <t>Наименование главного распорядителя бюджетных средств, раздела, подраздела, целевой статьи или вида расходов</t>
  </si>
  <si>
    <t>Код глав-
ного распо-
ряди-
теля
бюд- 
жет-ных
средств</t>
  </si>
  <si>
    <t>Код раз-
дела, под-
раз-
дела</t>
  </si>
  <si>
    <t>Код ви-да рас-
хо-
дов</t>
  </si>
  <si>
    <t xml:space="preserve"> на 2018 год</t>
  </si>
  <si>
    <t xml:space="preserve"> на 2019 год</t>
  </si>
  <si>
    <t xml:space="preserve"> на 2020 год</t>
  </si>
  <si>
    <t>Ведомственная структура расходов муниципального бюджета на 2018 год и плановый период 2019 и 2020 годов</t>
  </si>
  <si>
    <t>01 6 01 22060</t>
  </si>
  <si>
    <t xml:space="preserve">04 08 </t>
  </si>
  <si>
    <t>01 Б 01 23010</t>
  </si>
  <si>
    <t>01 Ж 01 20130</t>
  </si>
  <si>
    <t>01 Ж 02 23100</t>
  </si>
  <si>
    <t>01 Л 01 И2070</t>
  </si>
  <si>
    <t>01 Л 01 И2130</t>
  </si>
  <si>
    <t>01 Л 01 S2100</t>
  </si>
  <si>
    <t>Обеспечение мероприятий по предупреждению и ликвидации последствий чрезвычайных ситуаций и гражданской обороне</t>
  </si>
  <si>
    <t>Обновление существующего автобусного парка для транспортного обслуживания населения МО Байкаловский муниципальный район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</si>
  <si>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</si>
  <si>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Обустройство и устройство колодцев (с.Краснополянское, д.Малая Менщикова, д.Кондрашина)</t>
  </si>
  <si>
    <t>Обустройство колодцев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</si>
  <si>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установлены требования о последующем подтверждении их использования в соответствии с условиями и (или) целями предоставления</t>
  </si>
  <si>
    <t>Поддержка и развитие народного художественного творчества сельских поселений</t>
  </si>
  <si>
    <t>01 3 01 И6010</t>
  </si>
  <si>
    <t>Поддержка и развитие материально-технической базы учреждений культуры сельсских поселений</t>
  </si>
  <si>
    <t>01 3 03 И6030</t>
  </si>
  <si>
    <t>Субсидии бюджетным учреждениям на иные цели</t>
  </si>
  <si>
    <t>01 3 04 26170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</si>
  <si>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</si>
  <si>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50 П 00 П1020</t>
  </si>
  <si>
    <t>Пенсионное обеспечение  муниципальных служащих</t>
  </si>
  <si>
    <t>Судебная система</t>
  </si>
  <si>
    <t>01 05</t>
  </si>
  <si>
    <t>50 0 00 51200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</si>
  <si>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</si>
  <si>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</si>
  <si>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 2018 год и плановый период 2019 и 2020 годов"</t>
  </si>
  <si>
    <t>01 7 03 L5670</t>
  </si>
  <si>
    <t>Организация межмуниципального транспортного обслуживания населения</t>
  </si>
  <si>
    <t>01 Б 01 24170</t>
  </si>
  <si>
    <t>Субсидии бюджетным учреждениям</t>
  </si>
  <si>
    <t>02 2 01 45400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</si>
  <si>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</si>
  <si>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01 6 01 22070</t>
  </si>
  <si>
    <t>Разработка, оформление и внесение изменений в документацию по планировке территории, в документы территориального планирования и градостроительного зонирования</t>
  </si>
  <si>
    <t>Строительство системы водоснабжения с.Байкалово</t>
  </si>
  <si>
    <t>01 7 02 23280</t>
  </si>
  <si>
    <t>Бюджетные инвестиции в объекты кипитального строительства государственной (муниципальной) собственности</t>
  </si>
  <si>
    <t>Устройство подъездного пути к земельному участку под размещение бытовых отходов и мусора с.Шадринка</t>
  </si>
  <si>
    <t>01 Ж 02 23120</t>
  </si>
  <si>
    <t>Обустройство родников,расположенных на территории МО Байкаловский муниципальный район</t>
  </si>
  <si>
    <t>01 Л 01 22010</t>
  </si>
  <si>
    <t>Ремонтно-реставрационные работы объекта культурного наследия регионального значения "Особняк Д.А.Бахарева"</t>
  </si>
  <si>
    <t>Мероприятия, направленные на соблюдение требований по хранению, комплектованию, учету и использованию архивных документов</t>
  </si>
  <si>
    <t>Приложение 5</t>
  </si>
  <si>
    <t>Выплаты к пенсии гражданам МО Байкаловский муниципальный район, имеющим звание "Заслуженный работник Российской Федерации" по различным профессиям</t>
  </si>
  <si>
    <t>Единовременные выплаты гражданам, предприятиям и учреждениям, удостоенным наград органов местного самоуправления муниципального образования Байкаловский муниципальный район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</si>
  <si>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</si>
  <si>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</si>
  <si>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</si>
  <si>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мероприятий по обеспечению питанием в муниципальных общеобразовательных организациях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</si>
  <si>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</si>
  <si>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отдыха детей в каникулярное время, включая мероприятия по обеспечению  безопасности их жизни и здоровья</t>
  </si>
  <si>
    <t>Исполнение полномочий представительных органов местного самоуправления сельских поселений по осуществлению муниципального внешнего финансового контроля</t>
  </si>
  <si>
    <t>Содействие развитию системы поддержки субъектов малого и среднего предпринимательства</t>
  </si>
  <si>
    <t>Прочая закупка товаров, работ и услуг</t>
  </si>
  <si>
    <t>№ 100 от 25 декабря 2017 года «О бюджете муниципального</t>
  </si>
  <si>
    <t>01 Ф 01 20110</t>
  </si>
  <si>
    <t>Водное хозяйство</t>
  </si>
  <si>
    <t>04 06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</si>
  <si>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</si>
  <si>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Капитальный ремонт гидротехнических сооружений</t>
  </si>
  <si>
    <t>Устройство колодцев (д.Захарова)</t>
  </si>
  <si>
    <t>Организация деятельности Байкаловского районного краеведческого музея</t>
  </si>
  <si>
    <t>Капитальный ремонт Еланского Дома культуры</t>
  </si>
  <si>
    <t>01 3 05 И6180</t>
  </si>
  <si>
    <t xml:space="preserve">01 8 01 S9300 </t>
  </si>
  <si>
    <t>Проектирование и строительство спортивного зала в с.Байкалово</t>
  </si>
  <si>
    <t>01 5 01 28150</t>
  </si>
  <si>
    <t>Закупка товаров,работ, услуг в сфере информационно-коммуникационных технологий</t>
  </si>
  <si>
    <t>Мероприятия по приобретению, содержанию, управлению и распоряжению муниципальной собственностью,  содержанию имущества в безвозмездном пользовании</t>
  </si>
  <si>
    <t xml:space="preserve">01 8 01 49300 </t>
  </si>
  <si>
    <t>01 Л 02 L0160</t>
  </si>
  <si>
    <t>01 7 02 42200</t>
  </si>
  <si>
    <t>01 Л 01 42100</t>
  </si>
  <si>
    <t>01 7 03 И3200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</si>
  <si>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</si>
  <si>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2 01 R4620</t>
  </si>
  <si>
    <t>Субсидии автономным учреждениям</t>
  </si>
  <si>
    <t>Строительство и реконструкция автомобильных дорог общего пользования местного значения</t>
  </si>
  <si>
    <t>01 Б 03 44100</t>
  </si>
  <si>
    <t>Обеспечение оплаты труда работников муниципальных учреждений в размере не ниже минимального размера оплаты труда</t>
  </si>
  <si>
    <t xml:space="preserve">Расходы на выплаты персоналу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</si>
  <si>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</si>
  <si>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 Ц 01 40600</t>
  </si>
  <si>
    <t xml:space="preserve">01 04 </t>
  </si>
  <si>
    <t>50 0 00 40600</t>
  </si>
  <si>
    <t>03 5 01 40600</t>
  </si>
  <si>
    <t>Проведение мероприятий по освещению исторических событий на основе архивных документов</t>
  </si>
  <si>
    <t>01 Ф 01 20120</t>
  </si>
  <si>
    <t>01 7 02 S2200</t>
  </si>
  <si>
    <t>01 7 0345673</t>
  </si>
  <si>
    <t>01 7 0145672</t>
  </si>
  <si>
    <t>01 7 01 L5670</t>
  </si>
  <si>
    <t>01 7 01 S5672</t>
  </si>
  <si>
    <t>01 5 01 40600</t>
  </si>
  <si>
    <t xml:space="preserve">11 02 </t>
  </si>
  <si>
    <t>Опубликование нормативных актов и другой официальной информации</t>
  </si>
  <si>
    <t>Иные закупки, товаров, работ и услуг для обеспечения государственных (муниципальных) нужд</t>
  </si>
  <si>
    <t>50 0 00 20930</t>
  </si>
  <si>
    <t>02 1 01 40600</t>
  </si>
  <si>
    <t>Капитальный ремонт спортивного зала МКОУ Ляпуновская СОШ</t>
  </si>
  <si>
    <t>02 2 01 45Ф00</t>
  </si>
  <si>
    <t>02 2 01 S5Ф00</t>
  </si>
  <si>
    <t>02 2 01 40600</t>
  </si>
  <si>
    <t>02 3 01 40600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</si>
  <si>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</si>
  <si>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02 3 01 25030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</si>
  <si>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</si>
  <si>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01 Ж 01 43800</t>
  </si>
  <si>
    <t>Капитальный ремонт архива за счет средств, направляемых на стимулирование муниципальных образований, расположенных на территории Свердловской области</t>
  </si>
  <si>
    <t>01 Ж 01 40500</t>
  </si>
  <si>
    <t>Капитальный ремонт моста в д.Тихонова</t>
  </si>
  <si>
    <t>01 Б 03 И4190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</si>
</sst>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92" fontId="10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vertical="top" wrapText="1"/>
      <protection/>
    </xf>
    <xf numFmtId="192" fontId="10" fillId="0" borderId="10" xfId="0" applyNumberFormat="1" applyFont="1" applyFill="1" applyBorder="1" applyAlignment="1" applyProtection="1">
      <alignment horizontal="right" vertical="top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vertical="top"/>
      <protection/>
    </xf>
    <xf numFmtId="0" fontId="8" fillId="0" borderId="10" xfId="0" applyFont="1" applyFill="1" applyBorder="1" applyAlignment="1" applyProtection="1">
      <alignment horizontal="justify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8" fillId="0" borderId="10" xfId="53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 applyProtection="1">
      <alignment horizontal="justify" vertical="top" wrapText="1"/>
      <protection/>
    </xf>
    <xf numFmtId="192" fontId="8" fillId="0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top" wrapText="1" shrinkToFit="1"/>
    </xf>
    <xf numFmtId="0" fontId="8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192" fontId="10" fillId="0" borderId="10" xfId="0" applyNumberFormat="1" applyFont="1" applyFill="1" applyBorder="1" applyAlignment="1">
      <alignment vertical="top"/>
    </xf>
    <xf numFmtId="192" fontId="8" fillId="0" borderId="10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 shrinkToFit="1"/>
    </xf>
    <xf numFmtId="0" fontId="8" fillId="0" borderId="0" xfId="0" applyFont="1" applyFill="1" applyAlignment="1">
      <alignment wrapText="1" shrinkToFi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/>
    </xf>
    <xf numFmtId="0" fontId="5" fillId="0" borderId="0" xfId="0" applyFont="1" applyFill="1" applyAlignment="1">
      <alignment wrapText="1" shrinkToFi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12" xfId="0" applyFont="1" applyFill="1" applyBorder="1" applyAlignment="1">
      <alignment vertical="top" wrapText="1" shrinkToFit="1"/>
    </xf>
    <xf numFmtId="0" fontId="10" fillId="0" borderId="11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12" fillId="0" borderId="0" xfId="0" applyFont="1" applyFill="1" applyAlignment="1">
      <alignment wrapText="1" shrinkToFit="1"/>
    </xf>
    <xf numFmtId="0" fontId="12" fillId="0" borderId="0" xfId="0" applyFont="1" applyFill="1" applyAlignment="1">
      <alignment horizontal="center"/>
    </xf>
    <xf numFmtId="192" fontId="12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justify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 shrinkToFit="1"/>
    </xf>
    <xf numFmtId="0" fontId="0" fillId="0" borderId="0" xfId="0" applyFont="1" applyFill="1" applyAlignment="1">
      <alignment horizontal="center"/>
    </xf>
    <xf numFmtId="192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 vertical="top"/>
    </xf>
    <xf numFmtId="192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192" fontId="8" fillId="0" borderId="10" xfId="0" applyNumberFormat="1" applyFont="1" applyFill="1" applyBorder="1" applyAlignment="1" applyProtection="1">
      <alignment horizontal="right" vertical="top"/>
      <protection/>
    </xf>
    <xf numFmtId="193" fontId="8" fillId="0" borderId="10" xfId="0" applyNumberFormat="1" applyFont="1" applyFill="1" applyBorder="1" applyAlignment="1">
      <alignment horizontal="right" vertical="top" wrapText="1"/>
    </xf>
    <xf numFmtId="193" fontId="10" fillId="0" borderId="10" xfId="0" applyNumberFormat="1" applyFont="1" applyFill="1" applyBorder="1" applyAlignment="1">
      <alignment horizontal="right" vertical="top" wrapText="1"/>
    </xf>
    <xf numFmtId="192" fontId="8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9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92" fontId="8" fillId="0" borderId="13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center" vertical="top" wrapText="1"/>
    </xf>
    <xf numFmtId="192" fontId="10" fillId="0" borderId="10" xfId="0" applyNumberFormat="1" applyFont="1" applyFill="1" applyBorder="1" applyAlignment="1">
      <alignment horizontal="right" vertical="top" wrapText="1"/>
    </xf>
    <xf numFmtId="192" fontId="1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 shrinkToFit="1"/>
    </xf>
    <xf numFmtId="0" fontId="10" fillId="0" borderId="12" xfId="0" applyFont="1" applyFill="1" applyBorder="1" applyAlignment="1" quotePrefix="1">
      <alignment horizontal="center" vertical="top" wrapText="1"/>
    </xf>
    <xf numFmtId="0" fontId="10" fillId="0" borderId="11" xfId="0" applyFont="1" applyFill="1" applyBorder="1" applyAlignment="1" quotePrefix="1">
      <alignment horizontal="center" vertical="top" wrapText="1"/>
    </xf>
    <xf numFmtId="0" fontId="10" fillId="0" borderId="14" xfId="0" applyNumberFormat="1" applyFont="1" applyFill="1" applyBorder="1" applyAlignment="1" quotePrefix="1">
      <alignment horizontal="center" vertical="center" wrapText="1"/>
    </xf>
    <xf numFmtId="0" fontId="10" fillId="0" borderId="15" xfId="0" applyNumberFormat="1" applyFont="1" applyFill="1" applyBorder="1" applyAlignment="1" quotePrefix="1">
      <alignment horizontal="center" vertical="center" wrapText="1"/>
    </xf>
    <xf numFmtId="0" fontId="10" fillId="0" borderId="13" xfId="0" applyNumberFormat="1" applyFont="1" applyFill="1" applyBorder="1" applyAlignment="1" quotePrefix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 quotePrefix="1">
      <alignment horizontal="center" vertical="top" wrapText="1"/>
    </xf>
    <xf numFmtId="0" fontId="10" fillId="0" borderId="11" xfId="0" applyNumberFormat="1" applyFont="1" applyFill="1" applyBorder="1" applyAlignment="1" quotePrefix="1">
      <alignment horizontal="center" vertical="top" wrapText="1"/>
    </xf>
    <xf numFmtId="0" fontId="8" fillId="0" borderId="0" xfId="0" applyFont="1" applyFill="1" applyAlignment="1">
      <alignment horizontal="right" wrapText="1"/>
    </xf>
    <xf numFmtId="49" fontId="9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 shrinkToFit="1"/>
    </xf>
    <xf numFmtId="0" fontId="10" fillId="32" borderId="10" xfId="0" applyFont="1" applyFill="1" applyBorder="1" applyAlignment="1">
      <alignment horizontal="center" vertical="top" wrapText="1"/>
    </xf>
    <xf numFmtId="192" fontId="8" fillId="32" borderId="10" xfId="0" applyNumberFormat="1" applyFont="1" applyFill="1" applyBorder="1" applyAlignment="1">
      <alignment horizontal="right" vertical="top"/>
    </xf>
    <xf numFmtId="192" fontId="8" fillId="32" borderId="10" xfId="0" applyNumberFormat="1" applyFont="1" applyFill="1" applyBorder="1" applyAlignment="1">
      <alignment vertical="top"/>
    </xf>
    <xf numFmtId="0" fontId="0" fillId="32" borderId="0" xfId="0" applyFill="1" applyAlignment="1">
      <alignment/>
    </xf>
    <xf numFmtId="0" fontId="8" fillId="32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йон 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2"/>
  <sheetViews>
    <sheetView tabSelected="1" zoomScale="99" zoomScaleNormal="99" zoomScalePageLayoutView="0" workbookViewId="0" topLeftCell="A703">
      <selection activeCell="N712" sqref="N712"/>
    </sheetView>
  </sheetViews>
  <sheetFormatPr defaultColWidth="9.140625" defaultRowHeight="12.75"/>
  <cols>
    <col min="1" max="1" width="7.00390625" style="62" customWidth="1"/>
    <col min="2" max="2" width="52.140625" style="83" customWidth="1"/>
    <col min="3" max="3" width="8.140625" style="64" customWidth="1"/>
    <col min="4" max="4" width="7.00390625" style="64" customWidth="1"/>
    <col min="5" max="5" width="15.7109375" style="64" customWidth="1"/>
    <col min="6" max="6" width="7.00390625" style="64" customWidth="1"/>
    <col min="7" max="7" width="14.421875" style="55" customWidth="1"/>
    <col min="8" max="9" width="14.421875" style="62" customWidth="1"/>
    <col min="10" max="13" width="9.140625" style="38" customWidth="1"/>
  </cols>
  <sheetData>
    <row r="1" spans="1:9" ht="12.75">
      <c r="A1" s="95"/>
      <c r="B1" s="34"/>
      <c r="C1" s="35"/>
      <c r="D1" s="35"/>
      <c r="E1" s="35"/>
      <c r="F1" s="35"/>
      <c r="G1" s="35"/>
      <c r="H1" s="36"/>
      <c r="I1" s="37" t="s">
        <v>456</v>
      </c>
    </row>
    <row r="2" spans="1:9" ht="12.75">
      <c r="A2" s="95"/>
      <c r="B2" s="93"/>
      <c r="C2" s="93"/>
      <c r="D2" s="93"/>
      <c r="E2" s="93"/>
      <c r="F2" s="93"/>
      <c r="G2" s="39"/>
      <c r="H2" s="36"/>
      <c r="I2" s="36"/>
    </row>
    <row r="3" spans="1:9" ht="12.75">
      <c r="A3" s="95"/>
      <c r="B3" s="34"/>
      <c r="C3" s="35"/>
      <c r="D3" s="35"/>
      <c r="E3" s="93" t="s">
        <v>34</v>
      </c>
      <c r="F3" s="93"/>
      <c r="G3" s="93"/>
      <c r="H3" s="93"/>
      <c r="I3" s="93"/>
    </row>
    <row r="4" spans="1:9" ht="12.75">
      <c r="A4" s="95"/>
      <c r="B4" s="34"/>
      <c r="C4" s="35"/>
      <c r="D4" s="35"/>
      <c r="E4" s="35"/>
      <c r="F4" s="35"/>
      <c r="G4" s="93" t="s">
        <v>35</v>
      </c>
      <c r="H4" s="93"/>
      <c r="I4" s="93"/>
    </row>
    <row r="5" spans="1:9" ht="12.75">
      <c r="A5" s="95"/>
      <c r="B5" s="34"/>
      <c r="C5" s="35"/>
      <c r="D5" s="93" t="s">
        <v>468</v>
      </c>
      <c r="E5" s="93"/>
      <c r="F5" s="93"/>
      <c r="G5" s="93"/>
      <c r="H5" s="93"/>
      <c r="I5" s="93"/>
    </row>
    <row r="6" spans="1:9" ht="12.75">
      <c r="A6" s="95"/>
      <c r="B6" s="34"/>
      <c r="C6" s="35"/>
      <c r="D6" s="35"/>
      <c r="E6" s="35"/>
      <c r="F6" s="93" t="s">
        <v>346</v>
      </c>
      <c r="G6" s="93"/>
      <c r="H6" s="93"/>
      <c r="I6" s="93"/>
    </row>
    <row r="7" spans="2:9" ht="12.75">
      <c r="B7" s="34"/>
      <c r="C7" s="35"/>
      <c r="D7" s="35"/>
      <c r="E7" s="35"/>
      <c r="F7" s="93" t="s">
        <v>438</v>
      </c>
      <c r="G7" s="93"/>
      <c r="H7" s="93"/>
      <c r="I7" s="93"/>
    </row>
    <row r="8" spans="2:7" ht="12.75">
      <c r="B8" s="63"/>
      <c r="G8" s="65"/>
    </row>
    <row r="9" spans="1:9" ht="39" customHeight="1">
      <c r="A9" s="94" t="s">
        <v>409</v>
      </c>
      <c r="B9" s="94"/>
      <c r="C9" s="94"/>
      <c r="D9" s="94"/>
      <c r="E9" s="94"/>
      <c r="F9" s="94"/>
      <c r="G9" s="94"/>
      <c r="H9" s="94"/>
      <c r="I9" s="94"/>
    </row>
    <row r="10" spans="1:7" ht="12.75">
      <c r="A10" s="58"/>
      <c r="B10" s="40"/>
      <c r="C10" s="41"/>
      <c r="D10" s="41"/>
      <c r="E10" s="41"/>
      <c r="F10" s="41"/>
      <c r="G10" s="65"/>
    </row>
    <row r="11" spans="1:13" s="2" customFormat="1" ht="54.75" customHeight="1">
      <c r="A11" s="96" t="s">
        <v>36</v>
      </c>
      <c r="B11" s="91" t="s">
        <v>402</v>
      </c>
      <c r="C11" s="89" t="s">
        <v>403</v>
      </c>
      <c r="D11" s="89" t="s">
        <v>404</v>
      </c>
      <c r="E11" s="84" t="s">
        <v>37</v>
      </c>
      <c r="F11" s="84" t="s">
        <v>405</v>
      </c>
      <c r="G11" s="86" t="s">
        <v>38</v>
      </c>
      <c r="H11" s="87"/>
      <c r="I11" s="88"/>
      <c r="J11" s="42"/>
      <c r="K11" s="42"/>
      <c r="L11" s="42"/>
      <c r="M11" s="42"/>
    </row>
    <row r="12" spans="1:13" s="2" customFormat="1" ht="54.75" customHeight="1">
      <c r="A12" s="97"/>
      <c r="B12" s="92"/>
      <c r="C12" s="90"/>
      <c r="D12" s="90"/>
      <c r="E12" s="85"/>
      <c r="F12" s="85"/>
      <c r="G12" s="3" t="s">
        <v>406</v>
      </c>
      <c r="H12" s="3" t="s">
        <v>407</v>
      </c>
      <c r="I12" s="3" t="s">
        <v>408</v>
      </c>
      <c r="J12" s="42"/>
      <c r="K12" s="42"/>
      <c r="L12" s="42"/>
      <c r="M12" s="42"/>
    </row>
    <row r="13" spans="1:9" ht="12.75">
      <c r="A13" s="5">
        <v>1</v>
      </c>
      <c r="B13" s="24">
        <v>2</v>
      </c>
      <c r="C13" s="5">
        <v>3</v>
      </c>
      <c r="D13" s="5">
        <v>4</v>
      </c>
      <c r="E13" s="5">
        <v>5</v>
      </c>
      <c r="F13" s="5">
        <v>6</v>
      </c>
      <c r="G13" s="43">
        <v>7</v>
      </c>
      <c r="H13" s="5">
        <v>8</v>
      </c>
      <c r="I13" s="43">
        <v>9</v>
      </c>
    </row>
    <row r="14" spans="1:9" ht="24">
      <c r="A14" s="5">
        <v>1</v>
      </c>
      <c r="B14" s="24" t="s">
        <v>39</v>
      </c>
      <c r="C14" s="5">
        <v>901</v>
      </c>
      <c r="D14" s="5"/>
      <c r="E14" s="5"/>
      <c r="F14" s="5"/>
      <c r="G14" s="6">
        <f>G15+G136+G141+G161+G211+G263+G275+G290+G321+G388+G438+G447+G453</f>
        <v>538044.9</v>
      </c>
      <c r="H14" s="6">
        <f>H15+H136+H141+H161+H211+H263+H275+H290+H321+H388+H438+H447+H453</f>
        <v>358338.69999999995</v>
      </c>
      <c r="I14" s="6">
        <f>I15+I136+I141+I161+I211+I263+I275+I290+I321+I388+I438+I447+I453</f>
        <v>282112.10000000003</v>
      </c>
    </row>
    <row r="15" spans="1:9" ht="12.75">
      <c r="A15" s="5">
        <f>A14+1</f>
        <v>2</v>
      </c>
      <c r="B15" s="24" t="s">
        <v>169</v>
      </c>
      <c r="C15" s="5">
        <v>901</v>
      </c>
      <c r="D15" s="5" t="s">
        <v>40</v>
      </c>
      <c r="E15" s="5"/>
      <c r="F15" s="5"/>
      <c r="G15" s="6">
        <f>G16+G22+G51+G55+G89+G93</f>
        <v>51587.4</v>
      </c>
      <c r="H15" s="6">
        <f>H16+H22+H51+H55+H89+H93</f>
        <v>45096.9</v>
      </c>
      <c r="I15" s="6">
        <f>I16+I22+I51+I55+I89+I93</f>
        <v>45219.40000000001</v>
      </c>
    </row>
    <row r="16" spans="1:9" ht="24">
      <c r="A16" s="5">
        <f aca="true" t="shared" si="0" ref="A16:A79">A15+1</f>
        <v>3</v>
      </c>
      <c r="B16" s="33" t="s">
        <v>41</v>
      </c>
      <c r="C16" s="5">
        <v>901</v>
      </c>
      <c r="D16" s="5" t="s">
        <v>42</v>
      </c>
      <c r="E16" s="5"/>
      <c r="F16" s="5"/>
      <c r="G16" s="6">
        <f>G17</f>
        <v>1101.6</v>
      </c>
      <c r="H16" s="6">
        <f aca="true" t="shared" si="1" ref="H16:I18">H17</f>
        <v>1135.4</v>
      </c>
      <c r="I16" s="6">
        <f t="shared" si="1"/>
        <v>1135.4</v>
      </c>
    </row>
    <row r="17" spans="1:9" ht="12.75">
      <c r="A17" s="5">
        <f t="shared" si="0"/>
        <v>4</v>
      </c>
      <c r="B17" s="33" t="s">
        <v>133</v>
      </c>
      <c r="C17" s="5">
        <v>901</v>
      </c>
      <c r="D17" s="5" t="s">
        <v>42</v>
      </c>
      <c r="E17" s="5" t="s">
        <v>202</v>
      </c>
      <c r="F17" s="5"/>
      <c r="G17" s="6">
        <f>G18</f>
        <v>1101.6</v>
      </c>
      <c r="H17" s="6">
        <f t="shared" si="1"/>
        <v>1135.4</v>
      </c>
      <c r="I17" s="6">
        <f t="shared" si="1"/>
        <v>1135.4</v>
      </c>
    </row>
    <row r="18" spans="1:9" ht="24">
      <c r="A18" s="4">
        <f t="shared" si="0"/>
        <v>5</v>
      </c>
      <c r="B18" s="25" t="s">
        <v>292</v>
      </c>
      <c r="C18" s="4">
        <v>901</v>
      </c>
      <c r="D18" s="4" t="s">
        <v>42</v>
      </c>
      <c r="E18" s="4" t="s">
        <v>293</v>
      </c>
      <c r="F18" s="4"/>
      <c r="G18" s="23">
        <f>G19</f>
        <v>1101.6</v>
      </c>
      <c r="H18" s="23">
        <f t="shared" si="1"/>
        <v>1135.4</v>
      </c>
      <c r="I18" s="23">
        <f t="shared" si="1"/>
        <v>1135.4</v>
      </c>
    </row>
    <row r="19" spans="1:9" ht="24">
      <c r="A19" s="4">
        <f t="shared" si="0"/>
        <v>6</v>
      </c>
      <c r="B19" s="25" t="s">
        <v>178</v>
      </c>
      <c r="C19" s="4">
        <v>901</v>
      </c>
      <c r="D19" s="4" t="s">
        <v>42</v>
      </c>
      <c r="E19" s="4" t="s">
        <v>293</v>
      </c>
      <c r="F19" s="4">
        <v>120</v>
      </c>
      <c r="G19" s="23">
        <f>G20+G21</f>
        <v>1101.6</v>
      </c>
      <c r="H19" s="23">
        <f>H20+H21</f>
        <v>1135.4</v>
      </c>
      <c r="I19" s="23">
        <f>I20+I21</f>
        <v>1135.4</v>
      </c>
    </row>
    <row r="20" spans="1:9" ht="16.5" customHeight="1">
      <c r="A20" s="4">
        <f t="shared" si="0"/>
        <v>7</v>
      </c>
      <c r="B20" s="25" t="s">
        <v>257</v>
      </c>
      <c r="C20" s="4"/>
      <c r="D20" s="4"/>
      <c r="E20" s="4"/>
      <c r="F20" s="4">
        <v>121</v>
      </c>
      <c r="G20" s="23">
        <v>849</v>
      </c>
      <c r="H20" s="66">
        <v>874.2</v>
      </c>
      <c r="I20" s="66">
        <v>874.2</v>
      </c>
    </row>
    <row r="21" spans="1:9" ht="36">
      <c r="A21" s="4">
        <f t="shared" si="0"/>
        <v>8</v>
      </c>
      <c r="B21" s="25" t="s">
        <v>294</v>
      </c>
      <c r="C21" s="4"/>
      <c r="D21" s="4"/>
      <c r="E21" s="4"/>
      <c r="F21" s="4">
        <v>129</v>
      </c>
      <c r="G21" s="23">
        <v>252.6</v>
      </c>
      <c r="H21" s="66">
        <v>261.2</v>
      </c>
      <c r="I21" s="66">
        <v>261.2</v>
      </c>
    </row>
    <row r="22" spans="1:9" ht="37.5" customHeight="1">
      <c r="A22" s="5">
        <f t="shared" si="0"/>
        <v>9</v>
      </c>
      <c r="B22" s="33" t="s">
        <v>43</v>
      </c>
      <c r="C22" s="5">
        <v>901</v>
      </c>
      <c r="D22" s="5" t="s">
        <v>44</v>
      </c>
      <c r="E22" s="5"/>
      <c r="F22" s="5"/>
      <c r="G22" s="6">
        <f>G23+G48</f>
        <v>26808.7</v>
      </c>
      <c r="H22" s="6">
        <f aca="true" t="shared" si="2" ref="G22:I23">H23</f>
        <v>21271.2</v>
      </c>
      <c r="I22" s="6">
        <f t="shared" si="2"/>
        <v>21271.2</v>
      </c>
    </row>
    <row r="23" spans="1:9" ht="36">
      <c r="A23" s="4">
        <f t="shared" si="0"/>
        <v>10</v>
      </c>
      <c r="B23" s="25" t="s">
        <v>25</v>
      </c>
      <c r="C23" s="4">
        <v>901</v>
      </c>
      <c r="D23" s="4" t="s">
        <v>44</v>
      </c>
      <c r="E23" s="4" t="s">
        <v>224</v>
      </c>
      <c r="F23" s="4"/>
      <c r="G23" s="23">
        <f t="shared" si="2"/>
        <v>26426.5</v>
      </c>
      <c r="H23" s="23">
        <f t="shared" si="2"/>
        <v>21271.2</v>
      </c>
      <c r="I23" s="23">
        <f t="shared" si="2"/>
        <v>21271.2</v>
      </c>
    </row>
    <row r="24" spans="1:9" ht="36">
      <c r="A24" s="5">
        <f t="shared" si="0"/>
        <v>11</v>
      </c>
      <c r="B24" s="33" t="s">
        <v>153</v>
      </c>
      <c r="C24" s="5">
        <v>901</v>
      </c>
      <c r="D24" s="5" t="s">
        <v>44</v>
      </c>
      <c r="E24" s="5" t="s">
        <v>295</v>
      </c>
      <c r="F24" s="5"/>
      <c r="G24" s="6">
        <f>G25+G37+G41</f>
        <v>26426.5</v>
      </c>
      <c r="H24" s="6">
        <f>H25+H41</f>
        <v>21271.2</v>
      </c>
      <c r="I24" s="6">
        <f>I25+I41</f>
        <v>21271.2</v>
      </c>
    </row>
    <row r="25" spans="1:9" ht="24">
      <c r="A25" s="4">
        <f t="shared" si="0"/>
        <v>12</v>
      </c>
      <c r="B25" s="25" t="s">
        <v>134</v>
      </c>
      <c r="C25" s="4">
        <v>901</v>
      </c>
      <c r="D25" s="4" t="s">
        <v>44</v>
      </c>
      <c r="E25" s="4" t="s">
        <v>296</v>
      </c>
      <c r="F25" s="4"/>
      <c r="G25" s="23">
        <f>G26+G30+G34</f>
        <v>23407.1</v>
      </c>
      <c r="H25" s="23">
        <f>H26+H30+H35</f>
        <v>20656.600000000002</v>
      </c>
      <c r="I25" s="23">
        <f>I26+I30+I35</f>
        <v>20656.600000000002</v>
      </c>
    </row>
    <row r="26" spans="1:9" ht="24">
      <c r="A26" s="4">
        <f t="shared" si="0"/>
        <v>13</v>
      </c>
      <c r="B26" s="25" t="s">
        <v>178</v>
      </c>
      <c r="C26" s="4">
        <v>901</v>
      </c>
      <c r="D26" s="4" t="s">
        <v>44</v>
      </c>
      <c r="E26" s="4" t="s">
        <v>296</v>
      </c>
      <c r="F26" s="4">
        <v>120</v>
      </c>
      <c r="G26" s="23">
        <f>G27+G28+G29</f>
        <v>15486.2</v>
      </c>
      <c r="H26" s="23">
        <f>H27+H28+H29</f>
        <v>15913</v>
      </c>
      <c r="I26" s="23">
        <f>I27+I28+I29</f>
        <v>15913</v>
      </c>
    </row>
    <row r="27" spans="1:10" ht="24">
      <c r="A27" s="4">
        <f t="shared" si="0"/>
        <v>14</v>
      </c>
      <c r="B27" s="25" t="s">
        <v>297</v>
      </c>
      <c r="C27" s="4"/>
      <c r="D27" s="4"/>
      <c r="E27" s="4"/>
      <c r="F27" s="4">
        <v>121</v>
      </c>
      <c r="G27" s="23">
        <v>11771.5</v>
      </c>
      <c r="H27" s="66">
        <v>12099.2</v>
      </c>
      <c r="I27" s="66">
        <v>12099.2</v>
      </c>
      <c r="J27" s="44"/>
    </row>
    <row r="28" spans="1:10" ht="26.25" customHeight="1">
      <c r="A28" s="4">
        <f t="shared" si="0"/>
        <v>15</v>
      </c>
      <c r="B28" s="25" t="s">
        <v>175</v>
      </c>
      <c r="C28" s="4"/>
      <c r="D28" s="4"/>
      <c r="E28" s="4"/>
      <c r="F28" s="4">
        <v>122</v>
      </c>
      <c r="G28" s="23">
        <v>206.9</v>
      </c>
      <c r="H28" s="66">
        <v>206.9</v>
      </c>
      <c r="I28" s="66">
        <v>206.9</v>
      </c>
      <c r="J28" s="44"/>
    </row>
    <row r="29" spans="1:10" ht="36">
      <c r="A29" s="4">
        <f t="shared" si="0"/>
        <v>16</v>
      </c>
      <c r="B29" s="25" t="s">
        <v>294</v>
      </c>
      <c r="C29" s="4"/>
      <c r="D29" s="4"/>
      <c r="E29" s="4"/>
      <c r="F29" s="4">
        <v>129</v>
      </c>
      <c r="G29" s="23">
        <v>3507.8</v>
      </c>
      <c r="H29" s="66">
        <v>3606.9</v>
      </c>
      <c r="I29" s="66">
        <v>3606.9</v>
      </c>
      <c r="J29" s="44"/>
    </row>
    <row r="30" spans="1:9" ht="24">
      <c r="A30" s="4">
        <f t="shared" si="0"/>
        <v>17</v>
      </c>
      <c r="B30" s="25" t="s">
        <v>179</v>
      </c>
      <c r="C30" s="4"/>
      <c r="D30" s="4"/>
      <c r="E30" s="4"/>
      <c r="F30" s="4">
        <v>240</v>
      </c>
      <c r="G30" s="23">
        <f>G31+G32+G33</f>
        <v>7779.3</v>
      </c>
      <c r="H30" s="23">
        <f>H31+H33</f>
        <v>4606.4</v>
      </c>
      <c r="I30" s="23">
        <f>I31+I33</f>
        <v>4606.4</v>
      </c>
    </row>
    <row r="31" spans="1:9" ht="24">
      <c r="A31" s="4">
        <f t="shared" si="0"/>
        <v>18</v>
      </c>
      <c r="B31" s="25" t="s">
        <v>45</v>
      </c>
      <c r="C31" s="4"/>
      <c r="D31" s="4"/>
      <c r="E31" s="4"/>
      <c r="F31" s="4">
        <v>242</v>
      </c>
      <c r="G31" s="23">
        <v>1519.1</v>
      </c>
      <c r="H31" s="66">
        <v>988.3</v>
      </c>
      <c r="I31" s="66">
        <v>988.3</v>
      </c>
    </row>
    <row r="32" spans="1:9" ht="24">
      <c r="A32" s="4">
        <f t="shared" si="0"/>
        <v>19</v>
      </c>
      <c r="B32" s="25" t="s">
        <v>151</v>
      </c>
      <c r="C32" s="4"/>
      <c r="D32" s="4"/>
      <c r="E32" s="4"/>
      <c r="F32" s="4">
        <v>243</v>
      </c>
      <c r="G32" s="23">
        <v>268.1</v>
      </c>
      <c r="H32" s="23">
        <v>0</v>
      </c>
      <c r="I32" s="23">
        <v>0</v>
      </c>
    </row>
    <row r="33" spans="1:9" ht="12" customHeight="1">
      <c r="A33" s="4">
        <f t="shared" si="0"/>
        <v>20</v>
      </c>
      <c r="B33" s="25" t="s">
        <v>467</v>
      </c>
      <c r="C33" s="4"/>
      <c r="D33" s="4"/>
      <c r="E33" s="4"/>
      <c r="F33" s="4">
        <v>244</v>
      </c>
      <c r="G33" s="23">
        <v>5992.1</v>
      </c>
      <c r="H33" s="66">
        <v>3618.1</v>
      </c>
      <c r="I33" s="66">
        <v>3618.1</v>
      </c>
    </row>
    <row r="34" spans="1:9" ht="12" customHeight="1">
      <c r="A34" s="4">
        <f t="shared" si="0"/>
        <v>21</v>
      </c>
      <c r="B34" s="25" t="s">
        <v>180</v>
      </c>
      <c r="C34" s="4"/>
      <c r="D34" s="4"/>
      <c r="E34" s="4"/>
      <c r="F34" s="4">
        <v>850</v>
      </c>
      <c r="G34" s="23">
        <f>G35+G36</f>
        <v>141.6</v>
      </c>
      <c r="H34" s="66"/>
      <c r="I34" s="66"/>
    </row>
    <row r="35" spans="1:9" ht="24">
      <c r="A35" s="4">
        <f t="shared" si="0"/>
        <v>22</v>
      </c>
      <c r="B35" s="25" t="s">
        <v>130</v>
      </c>
      <c r="C35" s="45"/>
      <c r="D35" s="45"/>
      <c r="E35" s="4"/>
      <c r="F35" s="45">
        <v>851</v>
      </c>
      <c r="G35" s="67">
        <v>137.2</v>
      </c>
      <c r="H35" s="68">
        <v>137.2</v>
      </c>
      <c r="I35" s="68">
        <v>137.2</v>
      </c>
    </row>
    <row r="36" spans="1:9" ht="12.75">
      <c r="A36" s="4">
        <f t="shared" si="0"/>
        <v>23</v>
      </c>
      <c r="B36" s="25" t="s">
        <v>152</v>
      </c>
      <c r="C36" s="45"/>
      <c r="D36" s="45"/>
      <c r="E36" s="4"/>
      <c r="F36" s="45">
        <v>852</v>
      </c>
      <c r="G36" s="67">
        <v>4.4</v>
      </c>
      <c r="H36" s="68"/>
      <c r="I36" s="68"/>
    </row>
    <row r="37" spans="1:9" ht="36">
      <c r="A37" s="4">
        <f t="shared" si="0"/>
        <v>24</v>
      </c>
      <c r="B37" s="18" t="s">
        <v>493</v>
      </c>
      <c r="C37" s="4">
        <v>901</v>
      </c>
      <c r="D37" s="4" t="s">
        <v>44</v>
      </c>
      <c r="E37" s="4" t="s">
        <v>496</v>
      </c>
      <c r="F37" s="4"/>
      <c r="G37" s="31">
        <f>G38</f>
        <v>2422.5</v>
      </c>
      <c r="H37" s="31">
        <f>H38</f>
        <v>0</v>
      </c>
      <c r="I37" s="31">
        <f>I38</f>
        <v>0</v>
      </c>
    </row>
    <row r="38" spans="1:9" ht="24">
      <c r="A38" s="4">
        <f t="shared" si="0"/>
        <v>25</v>
      </c>
      <c r="B38" s="18" t="s">
        <v>494</v>
      </c>
      <c r="C38" s="4">
        <v>901</v>
      </c>
      <c r="D38" s="4" t="s">
        <v>44</v>
      </c>
      <c r="E38" s="4" t="s">
        <v>496</v>
      </c>
      <c r="F38" s="4">
        <v>120</v>
      </c>
      <c r="G38" s="31">
        <f>G39+G40</f>
        <v>2422.5</v>
      </c>
      <c r="H38" s="31">
        <f>H39+H40</f>
        <v>0</v>
      </c>
      <c r="I38" s="31">
        <f>I39+I40</f>
        <v>0</v>
      </c>
    </row>
    <row r="39" spans="1:9" ht="27" customHeight="1">
      <c r="A39" s="4">
        <f t="shared" si="0"/>
        <v>26</v>
      </c>
      <c r="B39" s="18" t="s">
        <v>257</v>
      </c>
      <c r="C39" s="45"/>
      <c r="D39" s="4"/>
      <c r="E39" s="4"/>
      <c r="F39" s="4">
        <v>121</v>
      </c>
      <c r="G39" s="31">
        <v>1860.6</v>
      </c>
      <c r="H39" s="31">
        <v>0</v>
      </c>
      <c r="I39" s="31">
        <v>0</v>
      </c>
    </row>
    <row r="40" spans="1:9" ht="36">
      <c r="A40" s="4">
        <f t="shared" si="0"/>
        <v>27</v>
      </c>
      <c r="B40" s="18" t="s">
        <v>495</v>
      </c>
      <c r="C40" s="45"/>
      <c r="D40" s="4"/>
      <c r="E40" s="4"/>
      <c r="F40" s="4">
        <v>129</v>
      </c>
      <c r="G40" s="31">
        <v>561.9</v>
      </c>
      <c r="H40" s="31">
        <v>0</v>
      </c>
      <c r="I40" s="31">
        <v>0</v>
      </c>
    </row>
    <row r="41" spans="1:9" ht="36">
      <c r="A41" s="4">
        <f t="shared" si="0"/>
        <v>28</v>
      </c>
      <c r="B41" s="25" t="s">
        <v>193</v>
      </c>
      <c r="C41" s="4">
        <v>901</v>
      </c>
      <c r="D41" s="4" t="s">
        <v>44</v>
      </c>
      <c r="E41" s="4" t="s">
        <v>298</v>
      </c>
      <c r="F41" s="4"/>
      <c r="G41" s="23">
        <f>G42+G45</f>
        <v>596.9</v>
      </c>
      <c r="H41" s="23">
        <f>H42+H47</f>
        <v>614.6</v>
      </c>
      <c r="I41" s="23">
        <f>I42+I47</f>
        <v>614.6</v>
      </c>
    </row>
    <row r="42" spans="1:9" ht="24">
      <c r="A42" s="4">
        <f t="shared" si="0"/>
        <v>29</v>
      </c>
      <c r="B42" s="25" t="s">
        <v>178</v>
      </c>
      <c r="C42" s="4">
        <v>901</v>
      </c>
      <c r="D42" s="4" t="s">
        <v>44</v>
      </c>
      <c r="E42" s="4" t="s">
        <v>298</v>
      </c>
      <c r="F42" s="4">
        <v>120</v>
      </c>
      <c r="G42" s="23">
        <f>G43+G44</f>
        <v>516.1999999999999</v>
      </c>
      <c r="H42" s="23">
        <f>H43+H44</f>
        <v>614.6</v>
      </c>
      <c r="I42" s="23">
        <f>I43+I44</f>
        <v>614.6</v>
      </c>
    </row>
    <row r="43" spans="1:9" ht="14.25" customHeight="1">
      <c r="A43" s="4">
        <f t="shared" si="0"/>
        <v>30</v>
      </c>
      <c r="B43" s="25" t="s">
        <v>297</v>
      </c>
      <c r="C43" s="4"/>
      <c r="D43" s="4"/>
      <c r="E43" s="4"/>
      <c r="F43" s="4">
        <v>121</v>
      </c>
      <c r="G43" s="23">
        <v>397.4</v>
      </c>
      <c r="H43" s="23">
        <v>473</v>
      </c>
      <c r="I43" s="23">
        <v>473</v>
      </c>
    </row>
    <row r="44" spans="1:9" ht="36">
      <c r="A44" s="4">
        <f t="shared" si="0"/>
        <v>31</v>
      </c>
      <c r="B44" s="25" t="s">
        <v>294</v>
      </c>
      <c r="C44" s="4"/>
      <c r="D44" s="4"/>
      <c r="E44" s="4"/>
      <c r="F44" s="4">
        <v>129</v>
      </c>
      <c r="G44" s="23">
        <v>118.8</v>
      </c>
      <c r="H44" s="23">
        <v>141.6</v>
      </c>
      <c r="I44" s="23">
        <v>141.6</v>
      </c>
    </row>
    <row r="45" spans="1:9" ht="24">
      <c r="A45" s="4">
        <f t="shared" si="0"/>
        <v>32</v>
      </c>
      <c r="B45" s="25" t="s">
        <v>179</v>
      </c>
      <c r="C45" s="4"/>
      <c r="D45" s="4"/>
      <c r="E45" s="4"/>
      <c r="F45" s="4">
        <v>240</v>
      </c>
      <c r="G45" s="23">
        <f>G46+G47</f>
        <v>80.7</v>
      </c>
      <c r="H45" s="23">
        <v>0</v>
      </c>
      <c r="I45" s="23">
        <v>0</v>
      </c>
    </row>
    <row r="46" spans="1:9" ht="24">
      <c r="A46" s="4">
        <f t="shared" si="0"/>
        <v>33</v>
      </c>
      <c r="B46" s="25" t="s">
        <v>45</v>
      </c>
      <c r="C46" s="4"/>
      <c r="D46" s="4"/>
      <c r="E46" s="4"/>
      <c r="F46" s="4">
        <v>242</v>
      </c>
      <c r="G46" s="23">
        <v>40</v>
      </c>
      <c r="H46" s="23">
        <v>0</v>
      </c>
      <c r="I46" s="23">
        <v>0</v>
      </c>
    </row>
    <row r="47" spans="1:9" ht="15" customHeight="1">
      <c r="A47" s="4">
        <f t="shared" si="0"/>
        <v>34</v>
      </c>
      <c r="B47" s="25" t="s">
        <v>467</v>
      </c>
      <c r="C47" s="4"/>
      <c r="D47" s="4"/>
      <c r="E47" s="4"/>
      <c r="F47" s="4">
        <v>244</v>
      </c>
      <c r="G47" s="23">
        <v>40.7</v>
      </c>
      <c r="H47" s="23">
        <v>0</v>
      </c>
      <c r="I47" s="23">
        <v>0</v>
      </c>
    </row>
    <row r="48" spans="1:9" ht="15.75" customHeight="1">
      <c r="A48" s="5">
        <f t="shared" si="0"/>
        <v>35</v>
      </c>
      <c r="B48" s="33" t="s">
        <v>133</v>
      </c>
      <c r="C48" s="5">
        <v>901</v>
      </c>
      <c r="D48" s="51" t="s">
        <v>497</v>
      </c>
      <c r="E48" s="51" t="s">
        <v>202</v>
      </c>
      <c r="F48" s="5"/>
      <c r="G48" s="30">
        <f aca="true" t="shared" si="3" ref="G48:I49">G49</f>
        <v>382.2</v>
      </c>
      <c r="H48" s="30">
        <f t="shared" si="3"/>
        <v>0</v>
      </c>
      <c r="I48" s="30">
        <f t="shared" si="3"/>
        <v>0</v>
      </c>
    </row>
    <row r="49" spans="1:9" ht="38.25" customHeight="1">
      <c r="A49" s="4">
        <f t="shared" si="0"/>
        <v>36</v>
      </c>
      <c r="B49" s="18" t="s">
        <v>493</v>
      </c>
      <c r="C49" s="4">
        <v>901</v>
      </c>
      <c r="D49" s="52" t="s">
        <v>44</v>
      </c>
      <c r="E49" s="52" t="s">
        <v>498</v>
      </c>
      <c r="F49" s="4"/>
      <c r="G49" s="31">
        <f t="shared" si="3"/>
        <v>382.2</v>
      </c>
      <c r="H49" s="31">
        <f t="shared" si="3"/>
        <v>0</v>
      </c>
      <c r="I49" s="31">
        <f t="shared" si="3"/>
        <v>0</v>
      </c>
    </row>
    <row r="50" spans="1:9" ht="15" customHeight="1">
      <c r="A50" s="4">
        <f t="shared" si="0"/>
        <v>37</v>
      </c>
      <c r="B50" s="25" t="s">
        <v>54</v>
      </c>
      <c r="C50" s="4">
        <v>901</v>
      </c>
      <c r="D50" s="52" t="s">
        <v>44</v>
      </c>
      <c r="E50" s="52" t="s">
        <v>498</v>
      </c>
      <c r="F50" s="4">
        <v>540</v>
      </c>
      <c r="G50" s="31">
        <v>382.2</v>
      </c>
      <c r="H50" s="31">
        <v>0</v>
      </c>
      <c r="I50" s="31">
        <v>0</v>
      </c>
    </row>
    <row r="51" spans="1:9" ht="12.75">
      <c r="A51" s="5">
        <f t="shared" si="0"/>
        <v>38</v>
      </c>
      <c r="B51" s="33" t="s">
        <v>433</v>
      </c>
      <c r="C51" s="5">
        <v>901</v>
      </c>
      <c r="D51" s="5" t="s">
        <v>434</v>
      </c>
      <c r="E51" s="5"/>
      <c r="F51" s="5"/>
      <c r="G51" s="6">
        <f>G52</f>
        <v>38.5</v>
      </c>
      <c r="H51" s="6">
        <f aca="true" t="shared" si="4" ref="H51:I53">H52</f>
        <v>2.6</v>
      </c>
      <c r="I51" s="6">
        <f t="shared" si="4"/>
        <v>4.2</v>
      </c>
    </row>
    <row r="52" spans="1:9" ht="12.75">
      <c r="A52" s="5">
        <f t="shared" si="0"/>
        <v>39</v>
      </c>
      <c r="B52" s="33" t="s">
        <v>133</v>
      </c>
      <c r="C52" s="5">
        <v>901</v>
      </c>
      <c r="D52" s="5" t="s">
        <v>434</v>
      </c>
      <c r="E52" s="5" t="s">
        <v>202</v>
      </c>
      <c r="F52" s="5"/>
      <c r="G52" s="6">
        <f>G53</f>
        <v>38.5</v>
      </c>
      <c r="H52" s="6">
        <f t="shared" si="4"/>
        <v>2.6</v>
      </c>
      <c r="I52" s="6">
        <f t="shared" si="4"/>
        <v>4.2</v>
      </c>
    </row>
    <row r="53" spans="1:9" ht="50.25" customHeight="1">
      <c r="A53" s="4">
        <f t="shared" si="0"/>
        <v>40</v>
      </c>
      <c r="B53" s="25" t="s">
        <v>437</v>
      </c>
      <c r="C53" s="4">
        <v>901</v>
      </c>
      <c r="D53" s="4" t="s">
        <v>434</v>
      </c>
      <c r="E53" s="4" t="s">
        <v>435</v>
      </c>
      <c r="F53" s="4"/>
      <c r="G53" s="23">
        <f>G54</f>
        <v>38.5</v>
      </c>
      <c r="H53" s="23">
        <f t="shared" si="4"/>
        <v>2.6</v>
      </c>
      <c r="I53" s="23">
        <f t="shared" si="4"/>
        <v>4.2</v>
      </c>
    </row>
    <row r="54" spans="1:9" ht="12.75">
      <c r="A54" s="4">
        <f t="shared" si="0"/>
        <v>41</v>
      </c>
      <c r="B54" s="25" t="s">
        <v>60</v>
      </c>
      <c r="C54" s="4">
        <v>901</v>
      </c>
      <c r="D54" s="4" t="s">
        <v>434</v>
      </c>
      <c r="E54" s="4" t="s">
        <v>435</v>
      </c>
      <c r="F54" s="4">
        <v>530</v>
      </c>
      <c r="G54" s="23">
        <v>38.5</v>
      </c>
      <c r="H54" s="66">
        <v>2.6</v>
      </c>
      <c r="I54" s="66">
        <v>4.2</v>
      </c>
    </row>
    <row r="55" spans="1:9" ht="36">
      <c r="A55" s="5">
        <f t="shared" si="0"/>
        <v>42</v>
      </c>
      <c r="B55" s="33" t="s">
        <v>46</v>
      </c>
      <c r="C55" s="5">
        <v>901</v>
      </c>
      <c r="D55" s="5" t="s">
        <v>47</v>
      </c>
      <c r="E55" s="5"/>
      <c r="F55" s="5"/>
      <c r="G55" s="6">
        <f>G56+G77</f>
        <v>10737.3</v>
      </c>
      <c r="H55" s="6">
        <f>H56+H77</f>
        <v>10628.9</v>
      </c>
      <c r="I55" s="6">
        <f>I56+I77</f>
        <v>10628.9</v>
      </c>
    </row>
    <row r="56" spans="1:9" ht="24">
      <c r="A56" s="4">
        <f t="shared" si="0"/>
        <v>43</v>
      </c>
      <c r="B56" s="25" t="s">
        <v>28</v>
      </c>
      <c r="C56" s="4">
        <v>901</v>
      </c>
      <c r="D56" s="4" t="s">
        <v>47</v>
      </c>
      <c r="E56" s="4" t="s">
        <v>299</v>
      </c>
      <c r="F56" s="4"/>
      <c r="G56" s="23">
        <f>G57</f>
        <v>9579</v>
      </c>
      <c r="H56" s="23">
        <f>H57</f>
        <v>9482.5</v>
      </c>
      <c r="I56" s="23">
        <f>I57</f>
        <v>9482.5</v>
      </c>
    </row>
    <row r="57" spans="1:9" ht="36">
      <c r="A57" s="5">
        <f t="shared" si="0"/>
        <v>44</v>
      </c>
      <c r="B57" s="33" t="s">
        <v>29</v>
      </c>
      <c r="C57" s="5">
        <v>901</v>
      </c>
      <c r="D57" s="5" t="s">
        <v>47</v>
      </c>
      <c r="E57" s="5" t="s">
        <v>300</v>
      </c>
      <c r="F57" s="5"/>
      <c r="G57" s="6">
        <f>G58+G67+G69+G73</f>
        <v>9579</v>
      </c>
      <c r="H57" s="6">
        <f>H58+H67+H73</f>
        <v>9482.5</v>
      </c>
      <c r="I57" s="6">
        <f>I58+I67+I73</f>
        <v>9482.5</v>
      </c>
    </row>
    <row r="58" spans="1:9" ht="24">
      <c r="A58" s="4">
        <f t="shared" si="0"/>
        <v>45</v>
      </c>
      <c r="B58" s="25" t="s">
        <v>134</v>
      </c>
      <c r="C58" s="4">
        <v>901</v>
      </c>
      <c r="D58" s="4" t="s">
        <v>47</v>
      </c>
      <c r="E58" s="4" t="s">
        <v>301</v>
      </c>
      <c r="F58" s="4"/>
      <c r="G58" s="23">
        <f>G59+G63+G66</f>
        <v>7861.500000000001</v>
      </c>
      <c r="H58" s="23">
        <f>H59+H63</f>
        <v>7745</v>
      </c>
      <c r="I58" s="23">
        <f>I59+I63</f>
        <v>7745</v>
      </c>
    </row>
    <row r="59" spans="1:9" ht="24">
      <c r="A59" s="4">
        <f t="shared" si="0"/>
        <v>46</v>
      </c>
      <c r="B59" s="25" t="s">
        <v>178</v>
      </c>
      <c r="C59" s="4">
        <v>901</v>
      </c>
      <c r="D59" s="4" t="s">
        <v>47</v>
      </c>
      <c r="E59" s="4" t="s">
        <v>301</v>
      </c>
      <c r="F59" s="4">
        <v>120</v>
      </c>
      <c r="G59" s="23">
        <f>G60+G61+G62</f>
        <v>6849.700000000001</v>
      </c>
      <c r="H59" s="23">
        <f>H60+H61+H62</f>
        <v>7086.5</v>
      </c>
      <c r="I59" s="23">
        <f>I60+I61+I62</f>
        <v>7086.5</v>
      </c>
    </row>
    <row r="60" spans="1:9" ht="24">
      <c r="A60" s="4">
        <f t="shared" si="0"/>
        <v>47</v>
      </c>
      <c r="B60" s="25" t="s">
        <v>297</v>
      </c>
      <c r="C60" s="4"/>
      <c r="D60" s="4"/>
      <c r="E60" s="4"/>
      <c r="F60" s="4">
        <v>121</v>
      </c>
      <c r="G60" s="23">
        <v>5267.7</v>
      </c>
      <c r="H60" s="23">
        <v>5430</v>
      </c>
      <c r="I60" s="23">
        <v>5430</v>
      </c>
    </row>
    <row r="61" spans="1:9" ht="28.5" customHeight="1">
      <c r="A61" s="4">
        <f t="shared" si="0"/>
        <v>48</v>
      </c>
      <c r="B61" s="25" t="s">
        <v>175</v>
      </c>
      <c r="C61" s="4"/>
      <c r="D61" s="4"/>
      <c r="E61" s="4"/>
      <c r="F61" s="4">
        <v>122</v>
      </c>
      <c r="G61" s="23">
        <v>8.1</v>
      </c>
      <c r="H61" s="23">
        <v>33.6</v>
      </c>
      <c r="I61" s="23">
        <v>33.6</v>
      </c>
    </row>
    <row r="62" spans="1:9" ht="36">
      <c r="A62" s="4">
        <f t="shared" si="0"/>
        <v>49</v>
      </c>
      <c r="B62" s="25" t="s">
        <v>294</v>
      </c>
      <c r="C62" s="4"/>
      <c r="D62" s="4"/>
      <c r="E62" s="4"/>
      <c r="F62" s="4">
        <v>129</v>
      </c>
      <c r="G62" s="23">
        <v>1573.9</v>
      </c>
      <c r="H62" s="23">
        <v>1622.9</v>
      </c>
      <c r="I62" s="23">
        <v>1622.9</v>
      </c>
    </row>
    <row r="63" spans="1:9" ht="24">
      <c r="A63" s="4">
        <f t="shared" si="0"/>
        <v>50</v>
      </c>
      <c r="B63" s="25" t="s">
        <v>179</v>
      </c>
      <c r="C63" s="4"/>
      <c r="D63" s="4"/>
      <c r="E63" s="4"/>
      <c r="F63" s="4">
        <v>240</v>
      </c>
      <c r="G63" s="23">
        <f>G64+G65</f>
        <v>1008.8</v>
      </c>
      <c r="H63" s="23">
        <f>H64+H65</f>
        <v>658.5</v>
      </c>
      <c r="I63" s="23">
        <f>I64+I65</f>
        <v>658.5</v>
      </c>
    </row>
    <row r="64" spans="1:9" ht="24">
      <c r="A64" s="4">
        <f t="shared" si="0"/>
        <v>51</v>
      </c>
      <c r="B64" s="25" t="s">
        <v>48</v>
      </c>
      <c r="C64" s="4"/>
      <c r="D64" s="4"/>
      <c r="E64" s="4"/>
      <c r="F64" s="4">
        <v>242</v>
      </c>
      <c r="G64" s="23">
        <v>267.7</v>
      </c>
      <c r="H64" s="66">
        <v>267.7</v>
      </c>
      <c r="I64" s="66">
        <v>267.7</v>
      </c>
    </row>
    <row r="65" spans="1:9" ht="12" customHeight="1">
      <c r="A65" s="4">
        <f t="shared" si="0"/>
        <v>52</v>
      </c>
      <c r="B65" s="25" t="s">
        <v>467</v>
      </c>
      <c r="C65" s="4"/>
      <c r="D65" s="4"/>
      <c r="E65" s="4"/>
      <c r="F65" s="4">
        <v>244</v>
      </c>
      <c r="G65" s="23">
        <v>741.1</v>
      </c>
      <c r="H65" s="66">
        <v>390.8</v>
      </c>
      <c r="I65" s="66">
        <v>390.8</v>
      </c>
    </row>
    <row r="66" spans="1:9" ht="25.5" customHeight="1">
      <c r="A66" s="4">
        <f t="shared" si="0"/>
        <v>53</v>
      </c>
      <c r="B66" s="18" t="s">
        <v>395</v>
      </c>
      <c r="C66" s="4"/>
      <c r="D66" s="4"/>
      <c r="E66" s="4"/>
      <c r="F66" s="4">
        <v>831</v>
      </c>
      <c r="G66" s="31">
        <v>3</v>
      </c>
      <c r="H66" s="31">
        <v>0</v>
      </c>
      <c r="I66" s="31">
        <v>0</v>
      </c>
    </row>
    <row r="67" spans="1:9" ht="48">
      <c r="A67" s="4">
        <f t="shared" si="0"/>
        <v>54</v>
      </c>
      <c r="B67" s="25" t="s">
        <v>154</v>
      </c>
      <c r="C67" s="4">
        <v>901</v>
      </c>
      <c r="D67" s="4" t="s">
        <v>47</v>
      </c>
      <c r="E67" s="4" t="s">
        <v>302</v>
      </c>
      <c r="F67" s="4"/>
      <c r="G67" s="23">
        <f>G68</f>
        <v>333.1</v>
      </c>
      <c r="H67" s="23">
        <f>H68</f>
        <v>333.1</v>
      </c>
      <c r="I67" s="23">
        <f>I68</f>
        <v>333.1</v>
      </c>
    </row>
    <row r="68" spans="1:9" ht="24">
      <c r="A68" s="4">
        <f t="shared" si="0"/>
        <v>55</v>
      </c>
      <c r="B68" s="25" t="s">
        <v>48</v>
      </c>
      <c r="C68" s="4">
        <v>901</v>
      </c>
      <c r="D68" s="4" t="s">
        <v>47</v>
      </c>
      <c r="E68" s="4" t="s">
        <v>302</v>
      </c>
      <c r="F68" s="4">
        <v>242</v>
      </c>
      <c r="G68" s="23">
        <v>333.1</v>
      </c>
      <c r="H68" s="66">
        <v>333.1</v>
      </c>
      <c r="I68" s="66">
        <v>333.1</v>
      </c>
    </row>
    <row r="69" spans="1:9" ht="36">
      <c r="A69" s="4">
        <f t="shared" si="0"/>
        <v>56</v>
      </c>
      <c r="B69" s="18" t="s">
        <v>493</v>
      </c>
      <c r="C69" s="4">
        <v>901</v>
      </c>
      <c r="D69" s="4" t="s">
        <v>47</v>
      </c>
      <c r="E69" s="4" t="s">
        <v>499</v>
      </c>
      <c r="F69" s="4"/>
      <c r="G69" s="31">
        <f>G70</f>
        <v>20.6</v>
      </c>
      <c r="H69" s="31">
        <f>H70</f>
        <v>0</v>
      </c>
      <c r="I69" s="31">
        <f>I70</f>
        <v>0</v>
      </c>
    </row>
    <row r="70" spans="1:9" ht="24">
      <c r="A70" s="4">
        <f t="shared" si="0"/>
        <v>57</v>
      </c>
      <c r="B70" s="18" t="s">
        <v>494</v>
      </c>
      <c r="C70" s="4">
        <v>901</v>
      </c>
      <c r="D70" s="4" t="s">
        <v>47</v>
      </c>
      <c r="E70" s="4" t="s">
        <v>499</v>
      </c>
      <c r="F70" s="4">
        <v>120</v>
      </c>
      <c r="G70" s="31">
        <f>G71+G72</f>
        <v>20.6</v>
      </c>
      <c r="H70" s="31">
        <f>H71+H72</f>
        <v>0</v>
      </c>
      <c r="I70" s="31">
        <f>I71+I72</f>
        <v>0</v>
      </c>
    </row>
    <row r="71" spans="1:9" ht="24">
      <c r="A71" s="4">
        <f t="shared" si="0"/>
        <v>58</v>
      </c>
      <c r="B71" s="18" t="s">
        <v>257</v>
      </c>
      <c r="C71" s="4"/>
      <c r="D71" s="4"/>
      <c r="E71" s="4"/>
      <c r="F71" s="4">
        <v>121</v>
      </c>
      <c r="G71" s="31">
        <v>15.8</v>
      </c>
      <c r="H71" s="31">
        <v>0</v>
      </c>
      <c r="I71" s="31">
        <v>0</v>
      </c>
    </row>
    <row r="72" spans="1:9" ht="36">
      <c r="A72" s="4">
        <f t="shared" si="0"/>
        <v>59</v>
      </c>
      <c r="B72" s="18" t="s">
        <v>495</v>
      </c>
      <c r="C72" s="4"/>
      <c r="D72" s="4"/>
      <c r="E72" s="4"/>
      <c r="F72" s="4">
        <v>129</v>
      </c>
      <c r="G72" s="31">
        <v>4.8</v>
      </c>
      <c r="H72" s="31">
        <v>0</v>
      </c>
      <c r="I72" s="31">
        <v>0</v>
      </c>
    </row>
    <row r="73" spans="1:9" ht="48">
      <c r="A73" s="4">
        <f t="shared" si="0"/>
        <v>60</v>
      </c>
      <c r="B73" s="25" t="s">
        <v>389</v>
      </c>
      <c r="C73" s="4">
        <v>901</v>
      </c>
      <c r="D73" s="4" t="s">
        <v>47</v>
      </c>
      <c r="E73" s="4" t="s">
        <v>303</v>
      </c>
      <c r="F73" s="4"/>
      <c r="G73" s="23">
        <f>G74</f>
        <v>1363.8</v>
      </c>
      <c r="H73" s="23">
        <f>H74</f>
        <v>1404.4</v>
      </c>
      <c r="I73" s="23">
        <f>I74</f>
        <v>1404.4</v>
      </c>
    </row>
    <row r="74" spans="1:9" ht="24">
      <c r="A74" s="4">
        <f t="shared" si="0"/>
        <v>61</v>
      </c>
      <c r="B74" s="25" t="s">
        <v>178</v>
      </c>
      <c r="C74" s="4">
        <v>901</v>
      </c>
      <c r="D74" s="4" t="s">
        <v>47</v>
      </c>
      <c r="E74" s="4" t="s">
        <v>303</v>
      </c>
      <c r="F74" s="4">
        <v>120</v>
      </c>
      <c r="G74" s="23">
        <f>G75+G76</f>
        <v>1363.8</v>
      </c>
      <c r="H74" s="23">
        <f>H75+H76</f>
        <v>1404.4</v>
      </c>
      <c r="I74" s="23">
        <f>I75+I76</f>
        <v>1404.4</v>
      </c>
    </row>
    <row r="75" spans="1:9" ht="15" customHeight="1">
      <c r="A75" s="4">
        <f t="shared" si="0"/>
        <v>62</v>
      </c>
      <c r="B75" s="25" t="s">
        <v>257</v>
      </c>
      <c r="C75" s="4"/>
      <c r="D75" s="4"/>
      <c r="E75" s="4"/>
      <c r="F75" s="4">
        <v>121</v>
      </c>
      <c r="G75" s="23">
        <v>1050.3</v>
      </c>
      <c r="H75" s="23">
        <v>1081.4</v>
      </c>
      <c r="I75" s="23">
        <v>1081.4</v>
      </c>
    </row>
    <row r="76" spans="1:9" ht="36">
      <c r="A76" s="4">
        <f t="shared" si="0"/>
        <v>63</v>
      </c>
      <c r="B76" s="25" t="s">
        <v>258</v>
      </c>
      <c r="C76" s="4"/>
      <c r="D76" s="4"/>
      <c r="E76" s="4"/>
      <c r="F76" s="4">
        <v>129</v>
      </c>
      <c r="G76" s="23">
        <v>313.5</v>
      </c>
      <c r="H76" s="23">
        <v>323</v>
      </c>
      <c r="I76" s="23">
        <v>323</v>
      </c>
    </row>
    <row r="77" spans="1:9" ht="12.75">
      <c r="A77" s="5">
        <f>A76+1</f>
        <v>64</v>
      </c>
      <c r="B77" s="33" t="s">
        <v>133</v>
      </c>
      <c r="C77" s="5">
        <v>901</v>
      </c>
      <c r="D77" s="5" t="s">
        <v>47</v>
      </c>
      <c r="E77" s="5" t="s">
        <v>202</v>
      </c>
      <c r="F77" s="5"/>
      <c r="G77" s="6">
        <f>G78+G82</f>
        <v>1158.3</v>
      </c>
      <c r="H77" s="6">
        <f>H78+H82</f>
        <v>1146.4</v>
      </c>
      <c r="I77" s="6">
        <f>I78+I82</f>
        <v>1146.4</v>
      </c>
    </row>
    <row r="78" spans="1:9" ht="24">
      <c r="A78" s="4">
        <f t="shared" si="0"/>
        <v>65</v>
      </c>
      <c r="B78" s="25" t="s">
        <v>304</v>
      </c>
      <c r="C78" s="4">
        <v>901</v>
      </c>
      <c r="D78" s="4" t="s">
        <v>47</v>
      </c>
      <c r="E78" s="4" t="s">
        <v>305</v>
      </c>
      <c r="F78" s="4"/>
      <c r="G78" s="23">
        <f>G79</f>
        <v>597</v>
      </c>
      <c r="H78" s="23">
        <f>H79</f>
        <v>614.8</v>
      </c>
      <c r="I78" s="23">
        <f>I79</f>
        <v>614.8</v>
      </c>
    </row>
    <row r="79" spans="1:9" ht="24">
      <c r="A79" s="4">
        <f t="shared" si="0"/>
        <v>66</v>
      </c>
      <c r="B79" s="25" t="s">
        <v>178</v>
      </c>
      <c r="C79" s="4">
        <v>901</v>
      </c>
      <c r="D79" s="4" t="s">
        <v>47</v>
      </c>
      <c r="E79" s="4" t="s">
        <v>305</v>
      </c>
      <c r="F79" s="4">
        <v>120</v>
      </c>
      <c r="G79" s="23">
        <f>G80+G81</f>
        <v>597</v>
      </c>
      <c r="H79" s="23">
        <f>H80+H81</f>
        <v>614.8</v>
      </c>
      <c r="I79" s="23">
        <f>I80+I81</f>
        <v>614.8</v>
      </c>
    </row>
    <row r="80" spans="1:9" ht="13.5" customHeight="1">
      <c r="A80" s="4">
        <f aca="true" t="shared" si="5" ref="A80:A143">A79+1</f>
        <v>67</v>
      </c>
      <c r="B80" s="25" t="s">
        <v>297</v>
      </c>
      <c r="C80" s="4"/>
      <c r="D80" s="4"/>
      <c r="E80" s="4"/>
      <c r="F80" s="4">
        <v>121</v>
      </c>
      <c r="G80" s="23">
        <v>459.4</v>
      </c>
      <c r="H80" s="66">
        <v>473.1</v>
      </c>
      <c r="I80" s="66">
        <v>473.1</v>
      </c>
    </row>
    <row r="81" spans="1:9" ht="36">
      <c r="A81" s="4">
        <f t="shared" si="5"/>
        <v>68</v>
      </c>
      <c r="B81" s="25" t="s">
        <v>306</v>
      </c>
      <c r="C81" s="4"/>
      <c r="D81" s="4"/>
      <c r="E81" s="4"/>
      <c r="F81" s="4">
        <v>129</v>
      </c>
      <c r="G81" s="23">
        <v>137.6</v>
      </c>
      <c r="H81" s="66">
        <v>141.7</v>
      </c>
      <c r="I81" s="66">
        <v>141.7</v>
      </c>
    </row>
    <row r="82" spans="1:9" ht="39.75" customHeight="1">
      <c r="A82" s="4">
        <f t="shared" si="5"/>
        <v>69</v>
      </c>
      <c r="B82" s="25" t="s">
        <v>430</v>
      </c>
      <c r="C82" s="4">
        <v>901</v>
      </c>
      <c r="D82" s="4" t="s">
        <v>47</v>
      </c>
      <c r="E82" s="4" t="s">
        <v>431</v>
      </c>
      <c r="F82" s="4"/>
      <c r="G82" s="23">
        <f>G83+G86</f>
        <v>561.3</v>
      </c>
      <c r="H82" s="23">
        <f>H83+H86</f>
        <v>531.6</v>
      </c>
      <c r="I82" s="23">
        <f>I83+I86</f>
        <v>531.6</v>
      </c>
    </row>
    <row r="83" spans="1:9" ht="24">
      <c r="A83" s="4">
        <f t="shared" si="5"/>
        <v>70</v>
      </c>
      <c r="B83" s="25" t="s">
        <v>178</v>
      </c>
      <c r="C83" s="4">
        <v>901</v>
      </c>
      <c r="D83" s="4" t="s">
        <v>47</v>
      </c>
      <c r="E83" s="4" t="s">
        <v>431</v>
      </c>
      <c r="F83" s="4">
        <v>120</v>
      </c>
      <c r="G83" s="23">
        <f>G84+G85</f>
        <v>516.3</v>
      </c>
      <c r="H83" s="23">
        <f>H84+H85</f>
        <v>531.6</v>
      </c>
      <c r="I83" s="23">
        <f>I84+I85</f>
        <v>531.6</v>
      </c>
    </row>
    <row r="84" spans="1:9" ht="15.75" customHeight="1">
      <c r="A84" s="4">
        <f t="shared" si="5"/>
        <v>71</v>
      </c>
      <c r="B84" s="25" t="s">
        <v>297</v>
      </c>
      <c r="C84" s="4"/>
      <c r="D84" s="4"/>
      <c r="E84" s="4"/>
      <c r="F84" s="4">
        <v>121</v>
      </c>
      <c r="G84" s="23">
        <v>397.5</v>
      </c>
      <c r="H84" s="66">
        <v>409.2</v>
      </c>
      <c r="I84" s="66">
        <v>409.2</v>
      </c>
    </row>
    <row r="85" spans="1:9" ht="36">
      <c r="A85" s="4">
        <f t="shared" si="5"/>
        <v>72</v>
      </c>
      <c r="B85" s="25" t="s">
        <v>306</v>
      </c>
      <c r="C85" s="4"/>
      <c r="D85" s="4"/>
      <c r="E85" s="4"/>
      <c r="F85" s="4">
        <v>129</v>
      </c>
      <c r="G85" s="23">
        <v>118.8</v>
      </c>
      <c r="H85" s="66">
        <v>122.4</v>
      </c>
      <c r="I85" s="66">
        <v>122.4</v>
      </c>
    </row>
    <row r="86" spans="1:9" ht="24">
      <c r="A86" s="4">
        <f t="shared" si="5"/>
        <v>73</v>
      </c>
      <c r="B86" s="25" t="s">
        <v>179</v>
      </c>
      <c r="C86" s="4"/>
      <c r="D86" s="4"/>
      <c r="E86" s="4"/>
      <c r="F86" s="4">
        <v>240</v>
      </c>
      <c r="G86" s="23">
        <f>G87+G88</f>
        <v>45</v>
      </c>
      <c r="H86" s="23">
        <f>H87+H88</f>
        <v>0</v>
      </c>
      <c r="I86" s="23">
        <f>I87+I88</f>
        <v>0</v>
      </c>
    </row>
    <row r="87" spans="1:9" ht="24">
      <c r="A87" s="4">
        <f t="shared" si="5"/>
        <v>74</v>
      </c>
      <c r="B87" s="25" t="s">
        <v>48</v>
      </c>
      <c r="C87" s="4"/>
      <c r="D87" s="4"/>
      <c r="E87" s="4"/>
      <c r="F87" s="4">
        <v>242</v>
      </c>
      <c r="G87" s="23">
        <v>34</v>
      </c>
      <c r="H87" s="23">
        <v>0</v>
      </c>
      <c r="I87" s="23">
        <v>0</v>
      </c>
    </row>
    <row r="88" spans="1:9" ht="14.25" customHeight="1">
      <c r="A88" s="4">
        <f t="shared" si="5"/>
        <v>75</v>
      </c>
      <c r="B88" s="25" t="s">
        <v>467</v>
      </c>
      <c r="C88" s="4"/>
      <c r="D88" s="4"/>
      <c r="E88" s="4"/>
      <c r="F88" s="4">
        <v>244</v>
      </c>
      <c r="G88" s="23">
        <v>11</v>
      </c>
      <c r="H88" s="23">
        <v>0</v>
      </c>
      <c r="I88" s="23">
        <v>0</v>
      </c>
    </row>
    <row r="89" spans="1:9" ht="12.75">
      <c r="A89" s="5">
        <f t="shared" si="5"/>
        <v>76</v>
      </c>
      <c r="B89" s="33" t="s">
        <v>49</v>
      </c>
      <c r="C89" s="5">
        <v>901</v>
      </c>
      <c r="D89" s="5" t="s">
        <v>50</v>
      </c>
      <c r="E89" s="5"/>
      <c r="F89" s="5"/>
      <c r="G89" s="6">
        <f>G90</f>
        <v>238</v>
      </c>
      <c r="H89" s="6">
        <f aca="true" t="shared" si="6" ref="H89:I91">H90</f>
        <v>350</v>
      </c>
      <c r="I89" s="6">
        <f t="shared" si="6"/>
        <v>350</v>
      </c>
    </row>
    <row r="90" spans="1:9" ht="12.75">
      <c r="A90" s="5">
        <f t="shared" si="5"/>
        <v>77</v>
      </c>
      <c r="B90" s="33" t="s">
        <v>133</v>
      </c>
      <c r="C90" s="5">
        <v>901</v>
      </c>
      <c r="D90" s="5" t="s">
        <v>50</v>
      </c>
      <c r="E90" s="5" t="s">
        <v>202</v>
      </c>
      <c r="F90" s="5"/>
      <c r="G90" s="6">
        <f>G91</f>
        <v>238</v>
      </c>
      <c r="H90" s="6">
        <f t="shared" si="6"/>
        <v>350</v>
      </c>
      <c r="I90" s="6">
        <f t="shared" si="6"/>
        <v>350</v>
      </c>
    </row>
    <row r="91" spans="1:9" ht="24">
      <c r="A91" s="4">
        <f t="shared" si="5"/>
        <v>78</v>
      </c>
      <c r="B91" s="25" t="s">
        <v>51</v>
      </c>
      <c r="C91" s="4">
        <v>901</v>
      </c>
      <c r="D91" s="4" t="s">
        <v>50</v>
      </c>
      <c r="E91" s="4" t="s">
        <v>307</v>
      </c>
      <c r="F91" s="4"/>
      <c r="G91" s="23">
        <f>G92</f>
        <v>238</v>
      </c>
      <c r="H91" s="23">
        <f t="shared" si="6"/>
        <v>350</v>
      </c>
      <c r="I91" s="23">
        <f t="shared" si="6"/>
        <v>350</v>
      </c>
    </row>
    <row r="92" spans="1:9" ht="12.75">
      <c r="A92" s="4">
        <f t="shared" si="5"/>
        <v>79</v>
      </c>
      <c r="B92" s="25" t="s">
        <v>52</v>
      </c>
      <c r="C92" s="4">
        <v>901</v>
      </c>
      <c r="D92" s="4" t="s">
        <v>50</v>
      </c>
      <c r="E92" s="4" t="s">
        <v>307</v>
      </c>
      <c r="F92" s="4">
        <v>870</v>
      </c>
      <c r="G92" s="23">
        <v>238</v>
      </c>
      <c r="H92" s="66">
        <v>350</v>
      </c>
      <c r="I92" s="66">
        <v>350</v>
      </c>
    </row>
    <row r="93" spans="1:9" ht="12.75">
      <c r="A93" s="5">
        <f>A92+1</f>
        <v>80</v>
      </c>
      <c r="B93" s="33" t="s">
        <v>159</v>
      </c>
      <c r="C93" s="5">
        <v>901</v>
      </c>
      <c r="D93" s="5" t="s">
        <v>53</v>
      </c>
      <c r="E93" s="5"/>
      <c r="F93" s="5"/>
      <c r="G93" s="6">
        <f>G94+G129+G133</f>
        <v>12663.300000000001</v>
      </c>
      <c r="H93" s="6">
        <f>H94+H129+H133</f>
        <v>11708.800000000001</v>
      </c>
      <c r="I93" s="6">
        <f>I94+I129+I133</f>
        <v>11829.7</v>
      </c>
    </row>
    <row r="94" spans="1:9" ht="36">
      <c r="A94" s="4">
        <f t="shared" si="5"/>
        <v>81</v>
      </c>
      <c r="B94" s="25" t="s">
        <v>26</v>
      </c>
      <c r="C94" s="4">
        <v>901</v>
      </c>
      <c r="D94" s="4" t="s">
        <v>53</v>
      </c>
      <c r="E94" s="4" t="s">
        <v>224</v>
      </c>
      <c r="F94" s="4"/>
      <c r="G94" s="23">
        <f>G95+G98+G105+G116</f>
        <v>11728.400000000001</v>
      </c>
      <c r="H94" s="23">
        <f>H95+H98+H105+H116</f>
        <v>10989.2</v>
      </c>
      <c r="I94" s="23">
        <f>I95+I98+I105+I116</f>
        <v>11110.1</v>
      </c>
    </row>
    <row r="95" spans="1:9" ht="24">
      <c r="A95" s="5">
        <f>A94+1</f>
        <v>82</v>
      </c>
      <c r="B95" s="33" t="s">
        <v>163</v>
      </c>
      <c r="C95" s="5">
        <v>901</v>
      </c>
      <c r="D95" s="5" t="s">
        <v>194</v>
      </c>
      <c r="E95" s="5" t="s">
        <v>308</v>
      </c>
      <c r="F95" s="5"/>
      <c r="G95" s="6">
        <f aca="true" t="shared" si="7" ref="G95:I96">G96</f>
        <v>3918</v>
      </c>
      <c r="H95" s="6">
        <f t="shared" si="7"/>
        <v>4034.4</v>
      </c>
      <c r="I95" s="6">
        <f t="shared" si="7"/>
        <v>4034.4</v>
      </c>
    </row>
    <row r="96" spans="1:9" ht="12.75">
      <c r="A96" s="4">
        <f t="shared" si="5"/>
        <v>83</v>
      </c>
      <c r="B96" s="25" t="s">
        <v>432</v>
      </c>
      <c r="C96" s="4">
        <v>901</v>
      </c>
      <c r="D96" s="4" t="s">
        <v>53</v>
      </c>
      <c r="E96" s="4" t="s">
        <v>380</v>
      </c>
      <c r="F96" s="4"/>
      <c r="G96" s="23">
        <f t="shared" si="7"/>
        <v>3918</v>
      </c>
      <c r="H96" s="23">
        <f t="shared" si="7"/>
        <v>4034.4</v>
      </c>
      <c r="I96" s="23">
        <f t="shared" si="7"/>
        <v>4034.4</v>
      </c>
    </row>
    <row r="97" spans="1:9" ht="24">
      <c r="A97" s="4">
        <f t="shared" si="5"/>
        <v>84</v>
      </c>
      <c r="B97" s="25" t="s">
        <v>156</v>
      </c>
      <c r="C97" s="4">
        <v>901</v>
      </c>
      <c r="D97" s="4" t="s">
        <v>53</v>
      </c>
      <c r="E97" s="4" t="s">
        <v>380</v>
      </c>
      <c r="F97" s="4">
        <v>321</v>
      </c>
      <c r="G97" s="23">
        <v>3918</v>
      </c>
      <c r="H97" s="66">
        <v>4034.4</v>
      </c>
      <c r="I97" s="66">
        <v>4034.4</v>
      </c>
    </row>
    <row r="98" spans="1:9" ht="36">
      <c r="A98" s="5">
        <f t="shared" si="5"/>
        <v>85</v>
      </c>
      <c r="B98" s="33" t="s">
        <v>168</v>
      </c>
      <c r="C98" s="5">
        <v>901</v>
      </c>
      <c r="D98" s="5" t="s">
        <v>53</v>
      </c>
      <c r="E98" s="5" t="s">
        <v>238</v>
      </c>
      <c r="F98" s="5"/>
      <c r="G98" s="6">
        <f>G99+G103</f>
        <v>7099.900000000001</v>
      </c>
      <c r="H98" s="6">
        <f aca="true" t="shared" si="8" ref="G98:I99">H99</f>
        <v>6347.7</v>
      </c>
      <c r="I98" s="6">
        <f t="shared" si="8"/>
        <v>6461.6</v>
      </c>
    </row>
    <row r="99" spans="1:9" ht="37.5" customHeight="1">
      <c r="A99" s="4">
        <f t="shared" si="5"/>
        <v>86</v>
      </c>
      <c r="B99" s="25" t="s">
        <v>482</v>
      </c>
      <c r="C99" s="4">
        <v>901</v>
      </c>
      <c r="D99" s="4" t="s">
        <v>53</v>
      </c>
      <c r="E99" s="4" t="s">
        <v>309</v>
      </c>
      <c r="F99" s="4"/>
      <c r="G99" s="23">
        <f t="shared" si="8"/>
        <v>6948.6</v>
      </c>
      <c r="H99" s="23">
        <f t="shared" si="8"/>
        <v>6347.7</v>
      </c>
      <c r="I99" s="23">
        <f t="shared" si="8"/>
        <v>6461.6</v>
      </c>
    </row>
    <row r="100" spans="1:9" ht="26.25" customHeight="1">
      <c r="A100" s="4">
        <f t="shared" si="5"/>
        <v>87</v>
      </c>
      <c r="B100" s="25" t="s">
        <v>179</v>
      </c>
      <c r="C100" s="4">
        <v>901</v>
      </c>
      <c r="D100" s="4" t="s">
        <v>53</v>
      </c>
      <c r="E100" s="4" t="s">
        <v>309</v>
      </c>
      <c r="F100" s="4">
        <v>240</v>
      </c>
      <c r="G100" s="23">
        <f>G101+G102</f>
        <v>6948.6</v>
      </c>
      <c r="H100" s="23">
        <f>H101+H102</f>
        <v>6347.7</v>
      </c>
      <c r="I100" s="23">
        <f>I101+I102</f>
        <v>6461.6</v>
      </c>
    </row>
    <row r="101" spans="1:10" ht="26.25" customHeight="1">
      <c r="A101" s="4">
        <f t="shared" si="5"/>
        <v>88</v>
      </c>
      <c r="B101" s="25" t="s">
        <v>151</v>
      </c>
      <c r="C101" s="4"/>
      <c r="D101" s="4"/>
      <c r="E101" s="4"/>
      <c r="F101" s="4">
        <v>243</v>
      </c>
      <c r="G101" s="23">
        <v>5438.1</v>
      </c>
      <c r="H101" s="66">
        <v>4175.7</v>
      </c>
      <c r="I101" s="66">
        <v>4270.7</v>
      </c>
      <c r="J101" s="44"/>
    </row>
    <row r="102" spans="1:9" ht="14.25" customHeight="1">
      <c r="A102" s="4">
        <f t="shared" si="5"/>
        <v>89</v>
      </c>
      <c r="B102" s="25" t="s">
        <v>467</v>
      </c>
      <c r="C102" s="4"/>
      <c r="D102" s="4"/>
      <c r="E102" s="4"/>
      <c r="F102" s="4">
        <v>244</v>
      </c>
      <c r="G102" s="23">
        <v>1510.5</v>
      </c>
      <c r="H102" s="23">
        <v>2172</v>
      </c>
      <c r="I102" s="23">
        <v>2190.9</v>
      </c>
    </row>
    <row r="103" spans="1:9" ht="41.25" customHeight="1">
      <c r="A103" s="4">
        <f t="shared" si="5"/>
        <v>90</v>
      </c>
      <c r="B103" s="18" t="s">
        <v>522</v>
      </c>
      <c r="C103" s="4">
        <v>901</v>
      </c>
      <c r="D103" s="4" t="s">
        <v>53</v>
      </c>
      <c r="E103" s="4" t="s">
        <v>523</v>
      </c>
      <c r="F103" s="4"/>
      <c r="G103" s="31">
        <f>G104</f>
        <v>151.3</v>
      </c>
      <c r="H103" s="31">
        <f>H104</f>
        <v>0</v>
      </c>
      <c r="I103" s="31">
        <f>I104</f>
        <v>0</v>
      </c>
    </row>
    <row r="104" spans="1:9" ht="29.25" customHeight="1">
      <c r="A104" s="4">
        <f t="shared" si="5"/>
        <v>91</v>
      </c>
      <c r="B104" s="18" t="s">
        <v>151</v>
      </c>
      <c r="C104" s="4">
        <v>901</v>
      </c>
      <c r="D104" s="4"/>
      <c r="E104" s="4"/>
      <c r="F104" s="4">
        <v>243</v>
      </c>
      <c r="G104" s="31">
        <v>151.3</v>
      </c>
      <c r="H104" s="31">
        <v>0</v>
      </c>
      <c r="I104" s="31">
        <v>0</v>
      </c>
    </row>
    <row r="105" spans="1:9" ht="24">
      <c r="A105" s="5">
        <f t="shared" si="5"/>
        <v>92</v>
      </c>
      <c r="B105" s="33" t="s">
        <v>155</v>
      </c>
      <c r="C105" s="5">
        <v>901</v>
      </c>
      <c r="D105" s="5" t="s">
        <v>53</v>
      </c>
      <c r="E105" s="5" t="s">
        <v>310</v>
      </c>
      <c r="F105" s="5"/>
      <c r="G105" s="6">
        <f>G106+G110+G112</f>
        <v>294.4</v>
      </c>
      <c r="H105" s="6">
        <f>H106+H112</f>
        <v>191</v>
      </c>
      <c r="I105" s="6">
        <f>I106+I112</f>
        <v>198</v>
      </c>
    </row>
    <row r="106" spans="1:9" ht="39.75" customHeight="1">
      <c r="A106" s="4">
        <f t="shared" si="5"/>
        <v>93</v>
      </c>
      <c r="B106" s="25" t="s">
        <v>455</v>
      </c>
      <c r="C106" s="4">
        <v>901</v>
      </c>
      <c r="D106" s="4" t="s">
        <v>53</v>
      </c>
      <c r="E106" s="4" t="s">
        <v>469</v>
      </c>
      <c r="F106" s="4"/>
      <c r="G106" s="23">
        <f>G107</f>
        <v>94.4</v>
      </c>
      <c r="H106" s="23">
        <f>H107</f>
        <v>0</v>
      </c>
      <c r="I106" s="23">
        <f>I107</f>
        <v>0</v>
      </c>
    </row>
    <row r="107" spans="1:9" ht="24">
      <c r="A107" s="4">
        <f t="shared" si="5"/>
        <v>94</v>
      </c>
      <c r="B107" s="25" t="s">
        <v>179</v>
      </c>
      <c r="C107" s="4">
        <v>901</v>
      </c>
      <c r="D107" s="4" t="s">
        <v>53</v>
      </c>
      <c r="E107" s="4" t="s">
        <v>469</v>
      </c>
      <c r="F107" s="4">
        <v>240</v>
      </c>
      <c r="G107" s="23">
        <f>G108+G109</f>
        <v>94.4</v>
      </c>
      <c r="H107" s="23">
        <f>H108+H109</f>
        <v>0</v>
      </c>
      <c r="I107" s="23">
        <f>I108+I109</f>
        <v>0</v>
      </c>
    </row>
    <row r="108" spans="1:9" ht="24">
      <c r="A108" s="4">
        <f t="shared" si="5"/>
        <v>95</v>
      </c>
      <c r="B108" s="25" t="s">
        <v>45</v>
      </c>
      <c r="C108" s="4"/>
      <c r="D108" s="4"/>
      <c r="E108" s="4"/>
      <c r="F108" s="4">
        <v>242</v>
      </c>
      <c r="G108" s="23">
        <v>47.9</v>
      </c>
      <c r="H108" s="23">
        <v>0</v>
      </c>
      <c r="I108" s="23">
        <v>0</v>
      </c>
    </row>
    <row r="109" spans="1:9" ht="12" customHeight="1">
      <c r="A109" s="4">
        <f t="shared" si="5"/>
        <v>96</v>
      </c>
      <c r="B109" s="25" t="s">
        <v>467</v>
      </c>
      <c r="C109" s="4"/>
      <c r="D109" s="4"/>
      <c r="E109" s="4"/>
      <c r="F109" s="4">
        <v>244</v>
      </c>
      <c r="G109" s="23">
        <v>46.5</v>
      </c>
      <c r="H109" s="23">
        <v>0</v>
      </c>
      <c r="I109" s="23">
        <v>0</v>
      </c>
    </row>
    <row r="110" spans="1:9" ht="24" customHeight="1">
      <c r="A110" s="4">
        <f t="shared" si="5"/>
        <v>97</v>
      </c>
      <c r="B110" s="18" t="s">
        <v>500</v>
      </c>
      <c r="C110" s="4">
        <v>901</v>
      </c>
      <c r="D110" s="4" t="s">
        <v>53</v>
      </c>
      <c r="E110" s="4" t="s">
        <v>501</v>
      </c>
      <c r="F110" s="4"/>
      <c r="G110" s="31">
        <f>G111</f>
        <v>17</v>
      </c>
      <c r="H110" s="31">
        <f>H111</f>
        <v>0</v>
      </c>
      <c r="I110" s="31">
        <f>I111</f>
        <v>0</v>
      </c>
    </row>
    <row r="111" spans="1:9" ht="12" customHeight="1">
      <c r="A111" s="4">
        <f t="shared" si="5"/>
        <v>98</v>
      </c>
      <c r="B111" s="18" t="s">
        <v>467</v>
      </c>
      <c r="C111" s="4">
        <v>901</v>
      </c>
      <c r="D111" s="4" t="s">
        <v>53</v>
      </c>
      <c r="E111" s="4" t="s">
        <v>501</v>
      </c>
      <c r="F111" s="4">
        <v>244</v>
      </c>
      <c r="G111" s="31">
        <v>17</v>
      </c>
      <c r="H111" s="31">
        <v>0</v>
      </c>
      <c r="I111" s="31">
        <v>0</v>
      </c>
    </row>
    <row r="112" spans="1:9" ht="48">
      <c r="A112" s="4">
        <f t="shared" si="5"/>
        <v>99</v>
      </c>
      <c r="B112" s="25" t="s">
        <v>436</v>
      </c>
      <c r="C112" s="4">
        <v>901</v>
      </c>
      <c r="D112" s="4" t="s">
        <v>53</v>
      </c>
      <c r="E112" s="4" t="s">
        <v>311</v>
      </c>
      <c r="F112" s="4"/>
      <c r="G112" s="23">
        <f>G113</f>
        <v>183</v>
      </c>
      <c r="H112" s="23">
        <f>H113</f>
        <v>191</v>
      </c>
      <c r="I112" s="23">
        <f>I113</f>
        <v>198</v>
      </c>
    </row>
    <row r="113" spans="1:9" ht="24">
      <c r="A113" s="4">
        <f t="shared" si="5"/>
        <v>100</v>
      </c>
      <c r="B113" s="25" t="s">
        <v>179</v>
      </c>
      <c r="C113" s="4">
        <v>901</v>
      </c>
      <c r="D113" s="4" t="s">
        <v>53</v>
      </c>
      <c r="E113" s="4" t="s">
        <v>311</v>
      </c>
      <c r="F113" s="4">
        <v>240</v>
      </c>
      <c r="G113" s="23">
        <f>G114+G115</f>
        <v>183</v>
      </c>
      <c r="H113" s="23">
        <f>H114+H115</f>
        <v>191</v>
      </c>
      <c r="I113" s="23">
        <f>I114+I115</f>
        <v>198</v>
      </c>
    </row>
    <row r="114" spans="1:9" ht="24">
      <c r="A114" s="4">
        <f t="shared" si="5"/>
        <v>101</v>
      </c>
      <c r="B114" s="25" t="s">
        <v>45</v>
      </c>
      <c r="C114" s="4"/>
      <c r="D114" s="4"/>
      <c r="E114" s="4"/>
      <c r="F114" s="4">
        <v>242</v>
      </c>
      <c r="G114" s="23">
        <v>0</v>
      </c>
      <c r="H114" s="23">
        <v>191</v>
      </c>
      <c r="I114" s="23">
        <v>198</v>
      </c>
    </row>
    <row r="115" spans="1:9" ht="13.5" customHeight="1">
      <c r="A115" s="4">
        <f t="shared" si="5"/>
        <v>102</v>
      </c>
      <c r="B115" s="25" t="s">
        <v>467</v>
      </c>
      <c r="C115" s="4"/>
      <c r="D115" s="4"/>
      <c r="E115" s="4"/>
      <c r="F115" s="4">
        <v>244</v>
      </c>
      <c r="G115" s="23">
        <v>183</v>
      </c>
      <c r="H115" s="23">
        <v>0</v>
      </c>
      <c r="I115" s="23">
        <v>0</v>
      </c>
    </row>
    <row r="116" spans="1:9" ht="36">
      <c r="A116" s="5">
        <f t="shared" si="5"/>
        <v>103</v>
      </c>
      <c r="B116" s="33" t="s">
        <v>153</v>
      </c>
      <c r="C116" s="5">
        <v>901</v>
      </c>
      <c r="D116" s="5" t="s">
        <v>53</v>
      </c>
      <c r="E116" s="5" t="s">
        <v>295</v>
      </c>
      <c r="F116" s="5"/>
      <c r="G116" s="6">
        <f>G117+G119+G122+G127</f>
        <v>416.1</v>
      </c>
      <c r="H116" s="6">
        <f>H117+H119+H122+H127</f>
        <v>416.1</v>
      </c>
      <c r="I116" s="6">
        <f>I117+I119+I122+I127</f>
        <v>416.1</v>
      </c>
    </row>
    <row r="117" spans="1:9" ht="24">
      <c r="A117" s="4">
        <f t="shared" si="5"/>
        <v>104</v>
      </c>
      <c r="B117" s="25" t="s">
        <v>312</v>
      </c>
      <c r="C117" s="4">
        <v>901</v>
      </c>
      <c r="D117" s="4" t="s">
        <v>53</v>
      </c>
      <c r="E117" s="4" t="s">
        <v>313</v>
      </c>
      <c r="F117" s="4"/>
      <c r="G117" s="23">
        <f>G118</f>
        <v>115.1</v>
      </c>
      <c r="H117" s="23">
        <f>H118</f>
        <v>115.1</v>
      </c>
      <c r="I117" s="23">
        <f>I118</f>
        <v>115.1</v>
      </c>
    </row>
    <row r="118" spans="1:9" ht="12" customHeight="1">
      <c r="A118" s="4">
        <f t="shared" si="5"/>
        <v>105</v>
      </c>
      <c r="B118" s="25" t="s">
        <v>467</v>
      </c>
      <c r="C118" s="4">
        <v>901</v>
      </c>
      <c r="D118" s="4" t="s">
        <v>53</v>
      </c>
      <c r="E118" s="4" t="s">
        <v>313</v>
      </c>
      <c r="F118" s="4">
        <v>244</v>
      </c>
      <c r="G118" s="23">
        <v>115.1</v>
      </c>
      <c r="H118" s="66">
        <v>115.1</v>
      </c>
      <c r="I118" s="66">
        <v>115.1</v>
      </c>
    </row>
    <row r="119" spans="1:9" ht="60">
      <c r="A119" s="4">
        <f t="shared" si="5"/>
        <v>106</v>
      </c>
      <c r="B119" s="25" t="s">
        <v>390</v>
      </c>
      <c r="C119" s="4">
        <v>901</v>
      </c>
      <c r="D119" s="4" t="s">
        <v>53</v>
      </c>
      <c r="E119" s="4" t="s">
        <v>315</v>
      </c>
      <c r="F119" s="4"/>
      <c r="G119" s="23">
        <f>G120+G121</f>
        <v>0.4</v>
      </c>
      <c r="H119" s="23">
        <f>H120+H121</f>
        <v>0.4</v>
      </c>
      <c r="I119" s="23">
        <f>I120+I121</f>
        <v>0.4</v>
      </c>
    </row>
    <row r="120" spans="1:9" ht="12.75" customHeight="1">
      <c r="A120" s="4">
        <f t="shared" si="5"/>
        <v>107</v>
      </c>
      <c r="B120" s="25" t="s">
        <v>467</v>
      </c>
      <c r="C120" s="4">
        <v>901</v>
      </c>
      <c r="D120" s="4" t="s">
        <v>53</v>
      </c>
      <c r="E120" s="4" t="s">
        <v>325</v>
      </c>
      <c r="F120" s="4">
        <v>244</v>
      </c>
      <c r="G120" s="23">
        <v>0.1</v>
      </c>
      <c r="H120" s="23">
        <v>0.1</v>
      </c>
      <c r="I120" s="23">
        <v>0.1</v>
      </c>
    </row>
    <row r="121" spans="1:9" ht="12.75">
      <c r="A121" s="4">
        <f t="shared" si="5"/>
        <v>108</v>
      </c>
      <c r="B121" s="25" t="s">
        <v>54</v>
      </c>
      <c r="C121" s="4"/>
      <c r="D121" s="4"/>
      <c r="E121" s="4"/>
      <c r="F121" s="4">
        <v>540</v>
      </c>
      <c r="G121" s="23">
        <v>0.3</v>
      </c>
      <c r="H121" s="23">
        <v>0.3</v>
      </c>
      <c r="I121" s="23">
        <v>0.3</v>
      </c>
    </row>
    <row r="122" spans="1:9" ht="26.25" customHeight="1">
      <c r="A122" s="4">
        <f t="shared" si="5"/>
        <v>109</v>
      </c>
      <c r="B122" s="25" t="s">
        <v>185</v>
      </c>
      <c r="C122" s="4">
        <v>901</v>
      </c>
      <c r="D122" s="4" t="s">
        <v>53</v>
      </c>
      <c r="E122" s="4" t="s">
        <v>316</v>
      </c>
      <c r="F122" s="4"/>
      <c r="G122" s="23">
        <f>G123+G126</f>
        <v>106.4</v>
      </c>
      <c r="H122" s="23">
        <f>H123+H126</f>
        <v>106.4</v>
      </c>
      <c r="I122" s="23">
        <f>I123+I126</f>
        <v>106.4</v>
      </c>
    </row>
    <row r="123" spans="1:9" ht="24">
      <c r="A123" s="4">
        <f t="shared" si="5"/>
        <v>110</v>
      </c>
      <c r="B123" s="25" t="s">
        <v>317</v>
      </c>
      <c r="C123" s="4">
        <v>901</v>
      </c>
      <c r="D123" s="4" t="s">
        <v>53</v>
      </c>
      <c r="E123" s="4" t="s">
        <v>316</v>
      </c>
      <c r="F123" s="4">
        <v>120</v>
      </c>
      <c r="G123" s="23">
        <f>G124+G125</f>
        <v>87.7</v>
      </c>
      <c r="H123" s="23">
        <f>H124+H125</f>
        <v>90.4</v>
      </c>
      <c r="I123" s="23">
        <f>I124+I125</f>
        <v>90.4</v>
      </c>
    </row>
    <row r="124" spans="1:9" ht="16.5" customHeight="1">
      <c r="A124" s="4">
        <f t="shared" si="5"/>
        <v>111</v>
      </c>
      <c r="B124" s="25" t="s">
        <v>257</v>
      </c>
      <c r="C124" s="4"/>
      <c r="D124" s="4"/>
      <c r="E124" s="4"/>
      <c r="F124" s="4">
        <v>121</v>
      </c>
      <c r="G124" s="23">
        <v>67.4</v>
      </c>
      <c r="H124" s="66">
        <v>69.4</v>
      </c>
      <c r="I124" s="66">
        <v>69.4</v>
      </c>
    </row>
    <row r="125" spans="1:9" ht="36">
      <c r="A125" s="4">
        <f t="shared" si="5"/>
        <v>112</v>
      </c>
      <c r="B125" s="25" t="s">
        <v>258</v>
      </c>
      <c r="C125" s="4"/>
      <c r="D125" s="4"/>
      <c r="E125" s="4"/>
      <c r="F125" s="4">
        <v>129</v>
      </c>
      <c r="G125" s="23">
        <v>20.3</v>
      </c>
      <c r="H125" s="23">
        <v>21</v>
      </c>
      <c r="I125" s="23">
        <v>21</v>
      </c>
    </row>
    <row r="126" spans="1:9" ht="12.75" customHeight="1">
      <c r="A126" s="4">
        <f t="shared" si="5"/>
        <v>113</v>
      </c>
      <c r="B126" s="25" t="s">
        <v>467</v>
      </c>
      <c r="C126" s="4"/>
      <c r="D126" s="4"/>
      <c r="E126" s="4"/>
      <c r="F126" s="4">
        <v>244</v>
      </c>
      <c r="G126" s="23">
        <v>18.7</v>
      </c>
      <c r="H126" s="23">
        <v>16</v>
      </c>
      <c r="I126" s="23">
        <v>16</v>
      </c>
    </row>
    <row r="127" spans="1:9" ht="24">
      <c r="A127" s="4">
        <f t="shared" si="5"/>
        <v>114</v>
      </c>
      <c r="B127" s="25" t="s">
        <v>195</v>
      </c>
      <c r="C127" s="4">
        <v>901</v>
      </c>
      <c r="D127" s="4" t="s">
        <v>53</v>
      </c>
      <c r="E127" s="4" t="s">
        <v>314</v>
      </c>
      <c r="F127" s="4"/>
      <c r="G127" s="23">
        <f>G128</f>
        <v>194.2</v>
      </c>
      <c r="H127" s="23">
        <f>H128</f>
        <v>194.2</v>
      </c>
      <c r="I127" s="23">
        <f>I128</f>
        <v>194.2</v>
      </c>
    </row>
    <row r="128" spans="1:9" ht="12.75">
      <c r="A128" s="4">
        <f t="shared" si="5"/>
        <v>115</v>
      </c>
      <c r="B128" s="25" t="s">
        <v>54</v>
      </c>
      <c r="C128" s="4">
        <v>901</v>
      </c>
      <c r="D128" s="4" t="s">
        <v>53</v>
      </c>
      <c r="E128" s="4" t="s">
        <v>314</v>
      </c>
      <c r="F128" s="4">
        <v>540</v>
      </c>
      <c r="G128" s="23">
        <v>194.2</v>
      </c>
      <c r="H128" s="66">
        <v>194.2</v>
      </c>
      <c r="I128" s="66">
        <v>194.2</v>
      </c>
    </row>
    <row r="129" spans="1:9" ht="24">
      <c r="A129" s="4">
        <f t="shared" si="5"/>
        <v>116</v>
      </c>
      <c r="B129" s="25" t="s">
        <v>157</v>
      </c>
      <c r="C129" s="4">
        <v>901</v>
      </c>
      <c r="D129" s="4" t="s">
        <v>53</v>
      </c>
      <c r="E129" s="4" t="s">
        <v>299</v>
      </c>
      <c r="F129" s="4"/>
      <c r="G129" s="23">
        <f>G130</f>
        <v>884.9</v>
      </c>
      <c r="H129" s="23">
        <f aca="true" t="shared" si="9" ref="H129:I131">H130</f>
        <v>669.6</v>
      </c>
      <c r="I129" s="23">
        <f t="shared" si="9"/>
        <v>669.6</v>
      </c>
    </row>
    <row r="130" spans="1:9" ht="24">
      <c r="A130" s="5">
        <f t="shared" si="5"/>
        <v>117</v>
      </c>
      <c r="B130" s="33" t="s">
        <v>158</v>
      </c>
      <c r="C130" s="5">
        <v>901</v>
      </c>
      <c r="D130" s="5" t="s">
        <v>53</v>
      </c>
      <c r="E130" s="5" t="s">
        <v>318</v>
      </c>
      <c r="F130" s="5"/>
      <c r="G130" s="6">
        <f>G131</f>
        <v>884.9</v>
      </c>
      <c r="H130" s="6">
        <f t="shared" si="9"/>
        <v>669.6</v>
      </c>
      <c r="I130" s="6">
        <f t="shared" si="9"/>
        <v>669.6</v>
      </c>
    </row>
    <row r="131" spans="1:9" ht="24">
      <c r="A131" s="4">
        <f t="shared" si="5"/>
        <v>118</v>
      </c>
      <c r="B131" s="25" t="s">
        <v>319</v>
      </c>
      <c r="C131" s="4">
        <v>901</v>
      </c>
      <c r="D131" s="4" t="s">
        <v>53</v>
      </c>
      <c r="E131" s="4" t="s">
        <v>320</v>
      </c>
      <c r="F131" s="4"/>
      <c r="G131" s="23">
        <f>G132</f>
        <v>884.9</v>
      </c>
      <c r="H131" s="23">
        <f t="shared" si="9"/>
        <v>669.6</v>
      </c>
      <c r="I131" s="23">
        <f t="shared" si="9"/>
        <v>669.6</v>
      </c>
    </row>
    <row r="132" spans="1:9" ht="24">
      <c r="A132" s="4">
        <f t="shared" si="5"/>
        <v>119</v>
      </c>
      <c r="B132" s="25" t="s">
        <v>48</v>
      </c>
      <c r="C132" s="4">
        <v>901</v>
      </c>
      <c r="D132" s="4" t="s">
        <v>53</v>
      </c>
      <c r="E132" s="4" t="s">
        <v>320</v>
      </c>
      <c r="F132" s="4">
        <v>242</v>
      </c>
      <c r="G132" s="23">
        <v>884.9</v>
      </c>
      <c r="H132" s="66">
        <v>669.6</v>
      </c>
      <c r="I132" s="66">
        <v>669.6</v>
      </c>
    </row>
    <row r="133" spans="1:9" ht="12.75">
      <c r="A133" s="5">
        <f t="shared" si="5"/>
        <v>120</v>
      </c>
      <c r="B133" s="33" t="s">
        <v>133</v>
      </c>
      <c r="C133" s="5">
        <v>901</v>
      </c>
      <c r="D133" s="5" t="s">
        <v>53</v>
      </c>
      <c r="E133" s="5" t="s">
        <v>202</v>
      </c>
      <c r="F133" s="5"/>
      <c r="G133" s="6">
        <f aca="true" t="shared" si="10" ref="G133:I134">G134</f>
        <v>50</v>
      </c>
      <c r="H133" s="6">
        <f t="shared" si="10"/>
        <v>50</v>
      </c>
      <c r="I133" s="6">
        <f t="shared" si="10"/>
        <v>50</v>
      </c>
    </row>
    <row r="134" spans="1:9" ht="26.25" customHeight="1">
      <c r="A134" s="4">
        <f t="shared" si="5"/>
        <v>121</v>
      </c>
      <c r="B134" s="25" t="s">
        <v>321</v>
      </c>
      <c r="C134" s="4">
        <v>901</v>
      </c>
      <c r="D134" s="4" t="s">
        <v>53</v>
      </c>
      <c r="E134" s="4" t="s">
        <v>322</v>
      </c>
      <c r="F134" s="4"/>
      <c r="G134" s="23">
        <f t="shared" si="10"/>
        <v>50</v>
      </c>
      <c r="H134" s="23">
        <f t="shared" si="10"/>
        <v>50</v>
      </c>
      <c r="I134" s="23">
        <f t="shared" si="10"/>
        <v>50</v>
      </c>
    </row>
    <row r="135" spans="1:9" ht="12.75">
      <c r="A135" s="4">
        <f t="shared" si="5"/>
        <v>122</v>
      </c>
      <c r="B135" s="25" t="s">
        <v>323</v>
      </c>
      <c r="C135" s="4">
        <v>901</v>
      </c>
      <c r="D135" s="4" t="s">
        <v>53</v>
      </c>
      <c r="E135" s="4" t="s">
        <v>322</v>
      </c>
      <c r="F135" s="4">
        <v>853</v>
      </c>
      <c r="G135" s="23">
        <v>50</v>
      </c>
      <c r="H135" s="23">
        <v>50</v>
      </c>
      <c r="I135" s="23">
        <v>50</v>
      </c>
    </row>
    <row r="136" spans="1:9" ht="12.75">
      <c r="A136" s="5">
        <f t="shared" si="5"/>
        <v>123</v>
      </c>
      <c r="B136" s="24" t="s">
        <v>55</v>
      </c>
      <c r="C136" s="5">
        <v>901</v>
      </c>
      <c r="D136" s="5" t="s">
        <v>56</v>
      </c>
      <c r="E136" s="5"/>
      <c r="F136" s="5"/>
      <c r="G136" s="6">
        <f>G137</f>
        <v>897.5</v>
      </c>
      <c r="H136" s="6">
        <f aca="true" t="shared" si="11" ref="H136:I139">H137</f>
        <v>907.1</v>
      </c>
      <c r="I136" s="6">
        <f t="shared" si="11"/>
        <v>940.8</v>
      </c>
    </row>
    <row r="137" spans="1:9" ht="12.75">
      <c r="A137" s="5">
        <f t="shared" si="5"/>
        <v>124</v>
      </c>
      <c r="B137" s="33" t="s">
        <v>57</v>
      </c>
      <c r="C137" s="5">
        <v>901</v>
      </c>
      <c r="D137" s="5" t="s">
        <v>58</v>
      </c>
      <c r="E137" s="5"/>
      <c r="F137" s="5"/>
      <c r="G137" s="6">
        <f>G138</f>
        <v>897.5</v>
      </c>
      <c r="H137" s="6">
        <f t="shared" si="11"/>
        <v>907.1</v>
      </c>
      <c r="I137" s="6">
        <f t="shared" si="11"/>
        <v>940.8</v>
      </c>
    </row>
    <row r="138" spans="1:9" ht="12.75">
      <c r="A138" s="5">
        <f t="shared" si="5"/>
        <v>125</v>
      </c>
      <c r="B138" s="33" t="s">
        <v>133</v>
      </c>
      <c r="C138" s="5">
        <v>901</v>
      </c>
      <c r="D138" s="5" t="s">
        <v>58</v>
      </c>
      <c r="E138" s="5" t="s">
        <v>202</v>
      </c>
      <c r="F138" s="5"/>
      <c r="G138" s="6">
        <f>G139</f>
        <v>897.5</v>
      </c>
      <c r="H138" s="6">
        <f t="shared" si="11"/>
        <v>907.1</v>
      </c>
      <c r="I138" s="6">
        <f t="shared" si="11"/>
        <v>940.8</v>
      </c>
    </row>
    <row r="139" spans="1:9" ht="24">
      <c r="A139" s="4">
        <f t="shared" si="5"/>
        <v>126</v>
      </c>
      <c r="B139" s="25" t="s">
        <v>59</v>
      </c>
      <c r="C139" s="4">
        <v>901</v>
      </c>
      <c r="D139" s="4" t="s">
        <v>58</v>
      </c>
      <c r="E139" s="4" t="s">
        <v>324</v>
      </c>
      <c r="F139" s="4"/>
      <c r="G139" s="23">
        <f>G140</f>
        <v>897.5</v>
      </c>
      <c r="H139" s="23">
        <f t="shared" si="11"/>
        <v>907.1</v>
      </c>
      <c r="I139" s="23">
        <f t="shared" si="11"/>
        <v>940.8</v>
      </c>
    </row>
    <row r="140" spans="1:9" ht="12.75">
      <c r="A140" s="4">
        <f t="shared" si="5"/>
        <v>127</v>
      </c>
      <c r="B140" s="25" t="s">
        <v>60</v>
      </c>
      <c r="C140" s="4">
        <v>901</v>
      </c>
      <c r="D140" s="4" t="s">
        <v>58</v>
      </c>
      <c r="E140" s="4" t="s">
        <v>324</v>
      </c>
      <c r="F140" s="4">
        <v>530</v>
      </c>
      <c r="G140" s="23">
        <v>897.5</v>
      </c>
      <c r="H140" s="66">
        <v>907.1</v>
      </c>
      <c r="I140" s="66">
        <v>940.8</v>
      </c>
    </row>
    <row r="141" spans="1:13" s="1" customFormat="1" ht="24">
      <c r="A141" s="5">
        <f t="shared" si="5"/>
        <v>128</v>
      </c>
      <c r="B141" s="7" t="s">
        <v>61</v>
      </c>
      <c r="C141" s="5">
        <v>901</v>
      </c>
      <c r="D141" s="7" t="s">
        <v>62</v>
      </c>
      <c r="E141" s="8"/>
      <c r="F141" s="7"/>
      <c r="G141" s="9">
        <f>G142+G156</f>
        <v>7704.700000000001</v>
      </c>
      <c r="H141" s="9">
        <f>H142+H156</f>
        <v>8260.199999999999</v>
      </c>
      <c r="I141" s="9">
        <f>I142+I156</f>
        <v>8553.4</v>
      </c>
      <c r="J141" s="46"/>
      <c r="K141" s="46"/>
      <c r="L141" s="46"/>
      <c r="M141" s="46"/>
    </row>
    <row r="142" spans="1:13" s="1" customFormat="1" ht="36">
      <c r="A142" s="5">
        <f t="shared" si="5"/>
        <v>129</v>
      </c>
      <c r="B142" s="8" t="s">
        <v>63</v>
      </c>
      <c r="C142" s="5">
        <v>901</v>
      </c>
      <c r="D142" s="7" t="s">
        <v>64</v>
      </c>
      <c r="E142" s="8"/>
      <c r="F142" s="7"/>
      <c r="G142" s="9">
        <f aca="true" t="shared" si="12" ref="G142:I143">G143</f>
        <v>7547.900000000001</v>
      </c>
      <c r="H142" s="9">
        <f t="shared" si="12"/>
        <v>8118.9</v>
      </c>
      <c r="I142" s="9">
        <f t="shared" si="12"/>
        <v>8495.4</v>
      </c>
      <c r="J142" s="46"/>
      <c r="K142" s="46"/>
      <c r="L142" s="46"/>
      <c r="M142" s="46"/>
    </row>
    <row r="143" spans="1:9" ht="36">
      <c r="A143" s="4">
        <f t="shared" si="5"/>
        <v>130</v>
      </c>
      <c r="B143" s="10" t="s">
        <v>27</v>
      </c>
      <c r="C143" s="4">
        <v>901</v>
      </c>
      <c r="D143" s="11" t="s">
        <v>64</v>
      </c>
      <c r="E143" s="11" t="s">
        <v>224</v>
      </c>
      <c r="F143" s="7"/>
      <c r="G143" s="69">
        <f t="shared" si="12"/>
        <v>7547.900000000001</v>
      </c>
      <c r="H143" s="69">
        <f t="shared" si="12"/>
        <v>8118.9</v>
      </c>
      <c r="I143" s="69">
        <f t="shared" si="12"/>
        <v>8495.4</v>
      </c>
    </row>
    <row r="144" spans="1:9" ht="24">
      <c r="A144" s="5">
        <f aca="true" t="shared" si="13" ref="A144:A207">A143+1</f>
        <v>131</v>
      </c>
      <c r="B144" s="8" t="s">
        <v>203</v>
      </c>
      <c r="C144" s="5">
        <v>901</v>
      </c>
      <c r="D144" s="7" t="s">
        <v>64</v>
      </c>
      <c r="E144" s="7" t="s">
        <v>225</v>
      </c>
      <c r="F144" s="7"/>
      <c r="G144" s="9">
        <f>G145+G154</f>
        <v>7547.900000000001</v>
      </c>
      <c r="H144" s="9">
        <f>H145+H154</f>
        <v>8118.9</v>
      </c>
      <c r="I144" s="9">
        <f>I145+I154</f>
        <v>8495.4</v>
      </c>
    </row>
    <row r="145" spans="1:9" ht="36">
      <c r="A145" s="4">
        <f t="shared" si="13"/>
        <v>132</v>
      </c>
      <c r="B145" s="12" t="s">
        <v>204</v>
      </c>
      <c r="C145" s="4">
        <v>901</v>
      </c>
      <c r="D145" s="11" t="s">
        <v>64</v>
      </c>
      <c r="E145" s="11" t="s">
        <v>226</v>
      </c>
      <c r="F145" s="13"/>
      <c r="G145" s="69">
        <f>G146+G150+G153</f>
        <v>6582.400000000001</v>
      </c>
      <c r="H145" s="69">
        <f>H146+H150+H153</f>
        <v>6612.9</v>
      </c>
      <c r="I145" s="69">
        <f>I146+I150+I153</f>
        <v>6612.9</v>
      </c>
    </row>
    <row r="146" spans="1:9" ht="12.75">
      <c r="A146" s="4">
        <f t="shared" si="13"/>
        <v>133</v>
      </c>
      <c r="B146" s="12" t="s">
        <v>205</v>
      </c>
      <c r="C146" s="4">
        <v>901</v>
      </c>
      <c r="D146" s="11" t="s">
        <v>64</v>
      </c>
      <c r="E146" s="11" t="s">
        <v>226</v>
      </c>
      <c r="F146" s="11">
        <v>110</v>
      </c>
      <c r="G146" s="69">
        <f>G147+G148+G149</f>
        <v>5990.1</v>
      </c>
      <c r="H146" s="69">
        <f>H147+H148+H149</f>
        <v>6119</v>
      </c>
      <c r="I146" s="69">
        <f>I147+I148+I149</f>
        <v>6119</v>
      </c>
    </row>
    <row r="147" spans="1:9" ht="12.75">
      <c r="A147" s="4">
        <f t="shared" si="13"/>
        <v>134</v>
      </c>
      <c r="B147" s="10" t="s">
        <v>206</v>
      </c>
      <c r="C147" s="4"/>
      <c r="D147" s="14"/>
      <c r="E147" s="15"/>
      <c r="F147" s="11">
        <v>111</v>
      </c>
      <c r="G147" s="69">
        <v>4577.2</v>
      </c>
      <c r="H147" s="69">
        <v>4717.3</v>
      </c>
      <c r="I147" s="69">
        <v>4717.3</v>
      </c>
    </row>
    <row r="148" spans="1:9" ht="24">
      <c r="A148" s="4">
        <f t="shared" si="13"/>
        <v>135</v>
      </c>
      <c r="B148" s="10" t="s">
        <v>207</v>
      </c>
      <c r="C148" s="4"/>
      <c r="D148" s="14"/>
      <c r="E148" s="15"/>
      <c r="F148" s="11">
        <v>112</v>
      </c>
      <c r="G148" s="69">
        <v>53.6</v>
      </c>
      <c r="H148" s="69"/>
      <c r="I148" s="69"/>
    </row>
    <row r="149" spans="1:9" ht="36">
      <c r="A149" s="4">
        <f t="shared" si="13"/>
        <v>136</v>
      </c>
      <c r="B149" s="10" t="s">
        <v>208</v>
      </c>
      <c r="C149" s="4"/>
      <c r="D149" s="11"/>
      <c r="E149" s="10"/>
      <c r="F149" s="11">
        <v>119</v>
      </c>
      <c r="G149" s="69">
        <v>1359.3</v>
      </c>
      <c r="H149" s="69">
        <v>1401.7</v>
      </c>
      <c r="I149" s="69">
        <v>1401.7</v>
      </c>
    </row>
    <row r="150" spans="1:9" ht="24">
      <c r="A150" s="4">
        <f t="shared" si="13"/>
        <v>137</v>
      </c>
      <c r="B150" s="10" t="s">
        <v>179</v>
      </c>
      <c r="C150" s="4"/>
      <c r="D150" s="11"/>
      <c r="E150" s="10"/>
      <c r="F150" s="11">
        <v>240</v>
      </c>
      <c r="G150" s="69">
        <f>G151+G152</f>
        <v>561.1</v>
      </c>
      <c r="H150" s="69">
        <f>H151+H152</f>
        <v>462.7</v>
      </c>
      <c r="I150" s="69">
        <f>I151+I152</f>
        <v>462.7</v>
      </c>
    </row>
    <row r="151" spans="1:9" ht="24">
      <c r="A151" s="4">
        <f t="shared" si="13"/>
        <v>138</v>
      </c>
      <c r="B151" s="10" t="s">
        <v>45</v>
      </c>
      <c r="C151" s="4"/>
      <c r="D151" s="11"/>
      <c r="E151" s="10"/>
      <c r="F151" s="11">
        <v>242</v>
      </c>
      <c r="G151" s="69">
        <v>464.2</v>
      </c>
      <c r="H151" s="69">
        <v>416.9</v>
      </c>
      <c r="I151" s="69">
        <v>416.9</v>
      </c>
    </row>
    <row r="152" spans="1:9" ht="12" customHeight="1">
      <c r="A152" s="4">
        <f t="shared" si="13"/>
        <v>139</v>
      </c>
      <c r="B152" s="25" t="s">
        <v>467</v>
      </c>
      <c r="C152" s="4"/>
      <c r="D152" s="11"/>
      <c r="E152" s="10"/>
      <c r="F152" s="11">
        <v>244</v>
      </c>
      <c r="G152" s="69">
        <v>96.9</v>
      </c>
      <c r="H152" s="69">
        <v>45.8</v>
      </c>
      <c r="I152" s="69">
        <v>45.8</v>
      </c>
    </row>
    <row r="153" spans="1:13" s="1" customFormat="1" ht="24">
      <c r="A153" s="4">
        <f t="shared" si="13"/>
        <v>140</v>
      </c>
      <c r="B153" s="10" t="s">
        <v>130</v>
      </c>
      <c r="C153" s="4"/>
      <c r="D153" s="11"/>
      <c r="E153" s="10"/>
      <c r="F153" s="11">
        <v>851</v>
      </c>
      <c r="G153" s="69">
        <v>31.2</v>
      </c>
      <c r="H153" s="69">
        <v>31.2</v>
      </c>
      <c r="I153" s="69">
        <v>31.2</v>
      </c>
      <c r="J153" s="46"/>
      <c r="K153" s="46"/>
      <c r="L153" s="46"/>
      <c r="M153" s="46"/>
    </row>
    <row r="154" spans="1:9" ht="25.5" customHeight="1">
      <c r="A154" s="4">
        <f t="shared" si="13"/>
        <v>141</v>
      </c>
      <c r="B154" s="10" t="s">
        <v>418</v>
      </c>
      <c r="C154" s="4">
        <v>901</v>
      </c>
      <c r="D154" s="11" t="s">
        <v>64</v>
      </c>
      <c r="E154" s="11" t="s">
        <v>410</v>
      </c>
      <c r="F154" s="11"/>
      <c r="G154" s="69">
        <f>G155</f>
        <v>965.5</v>
      </c>
      <c r="H154" s="69">
        <f>H155</f>
        <v>1506</v>
      </c>
      <c r="I154" s="69">
        <f>I155</f>
        <v>1882.5</v>
      </c>
    </row>
    <row r="155" spans="1:9" ht="13.5" customHeight="1">
      <c r="A155" s="4">
        <f t="shared" si="13"/>
        <v>142</v>
      </c>
      <c r="B155" s="25" t="s">
        <v>467</v>
      </c>
      <c r="C155" s="4">
        <v>901</v>
      </c>
      <c r="D155" s="11" t="s">
        <v>64</v>
      </c>
      <c r="E155" s="11" t="s">
        <v>410</v>
      </c>
      <c r="F155" s="11">
        <v>244</v>
      </c>
      <c r="G155" s="69">
        <v>965.5</v>
      </c>
      <c r="H155" s="69">
        <v>1506</v>
      </c>
      <c r="I155" s="69">
        <v>1882.5</v>
      </c>
    </row>
    <row r="156" spans="1:9" ht="24">
      <c r="A156" s="5">
        <f t="shared" si="13"/>
        <v>143</v>
      </c>
      <c r="B156" s="8" t="s">
        <v>65</v>
      </c>
      <c r="C156" s="5">
        <v>901</v>
      </c>
      <c r="D156" s="7" t="s">
        <v>66</v>
      </c>
      <c r="E156" s="7"/>
      <c r="F156" s="7"/>
      <c r="G156" s="9">
        <f aca="true" t="shared" si="14" ref="G156:I158">G157</f>
        <v>156.8</v>
      </c>
      <c r="H156" s="9">
        <f t="shared" si="14"/>
        <v>141.3</v>
      </c>
      <c r="I156" s="9">
        <f t="shared" si="14"/>
        <v>58</v>
      </c>
    </row>
    <row r="157" spans="1:13" s="1" customFormat="1" ht="36">
      <c r="A157" s="4">
        <f t="shared" si="13"/>
        <v>144</v>
      </c>
      <c r="B157" s="10" t="s">
        <v>27</v>
      </c>
      <c r="C157" s="4">
        <v>901</v>
      </c>
      <c r="D157" s="11" t="s">
        <v>66</v>
      </c>
      <c r="E157" s="11" t="s">
        <v>224</v>
      </c>
      <c r="F157" s="7"/>
      <c r="G157" s="69">
        <f t="shared" si="14"/>
        <v>156.8</v>
      </c>
      <c r="H157" s="69">
        <f t="shared" si="14"/>
        <v>141.3</v>
      </c>
      <c r="I157" s="69">
        <f t="shared" si="14"/>
        <v>58</v>
      </c>
      <c r="J157" s="46"/>
      <c r="K157" s="46"/>
      <c r="L157" s="46"/>
      <c r="M157" s="46"/>
    </row>
    <row r="158" spans="1:13" s="1" customFormat="1" ht="24">
      <c r="A158" s="5">
        <f t="shared" si="13"/>
        <v>145</v>
      </c>
      <c r="B158" s="8" t="s">
        <v>203</v>
      </c>
      <c r="C158" s="5">
        <v>901</v>
      </c>
      <c r="D158" s="7" t="s">
        <v>66</v>
      </c>
      <c r="E158" s="7" t="s">
        <v>225</v>
      </c>
      <c r="F158" s="7"/>
      <c r="G158" s="9">
        <f>G159</f>
        <v>156.8</v>
      </c>
      <c r="H158" s="9">
        <f t="shared" si="14"/>
        <v>141.3</v>
      </c>
      <c r="I158" s="9">
        <f t="shared" si="14"/>
        <v>58</v>
      </c>
      <c r="J158" s="46"/>
      <c r="K158" s="46"/>
      <c r="L158" s="46"/>
      <c r="M158" s="46"/>
    </row>
    <row r="159" spans="1:9" ht="36">
      <c r="A159" s="4">
        <f t="shared" si="13"/>
        <v>146</v>
      </c>
      <c r="B159" s="10" t="s">
        <v>444</v>
      </c>
      <c r="C159" s="4">
        <v>901</v>
      </c>
      <c r="D159" s="11" t="s">
        <v>66</v>
      </c>
      <c r="E159" s="11" t="s">
        <v>445</v>
      </c>
      <c r="F159" s="11"/>
      <c r="G159" s="69">
        <f>G160</f>
        <v>156.8</v>
      </c>
      <c r="H159" s="69">
        <f>H160</f>
        <v>141.3</v>
      </c>
      <c r="I159" s="69">
        <f>I160</f>
        <v>58</v>
      </c>
    </row>
    <row r="160" spans="1:9" ht="14.25" customHeight="1">
      <c r="A160" s="4">
        <f t="shared" si="13"/>
        <v>147</v>
      </c>
      <c r="B160" s="25" t="s">
        <v>467</v>
      </c>
      <c r="C160" s="4">
        <v>901</v>
      </c>
      <c r="D160" s="11" t="s">
        <v>66</v>
      </c>
      <c r="E160" s="11" t="s">
        <v>445</v>
      </c>
      <c r="F160" s="11">
        <v>244</v>
      </c>
      <c r="G160" s="69">
        <v>156.8</v>
      </c>
      <c r="H160" s="69">
        <v>141.3</v>
      </c>
      <c r="I160" s="69">
        <v>58</v>
      </c>
    </row>
    <row r="161" spans="1:9" ht="12.75">
      <c r="A161" s="5">
        <f t="shared" si="13"/>
        <v>148</v>
      </c>
      <c r="B161" s="7" t="s">
        <v>67</v>
      </c>
      <c r="C161" s="5">
        <v>901</v>
      </c>
      <c r="D161" s="7" t="s">
        <v>68</v>
      </c>
      <c r="E161" s="7"/>
      <c r="F161" s="7"/>
      <c r="G161" s="9">
        <f>G162+G170+G175+G182+G193</f>
        <v>102052.5</v>
      </c>
      <c r="H161" s="9">
        <f>H162+H170+H175+H182+H193</f>
        <v>27304.199999999997</v>
      </c>
      <c r="I161" s="9">
        <f>I162+I175+I182+I193</f>
        <v>14612.099999999999</v>
      </c>
    </row>
    <row r="162" spans="1:9" ht="12.75">
      <c r="A162" s="5">
        <f t="shared" si="13"/>
        <v>149</v>
      </c>
      <c r="B162" s="8" t="s">
        <v>69</v>
      </c>
      <c r="C162" s="5">
        <v>901</v>
      </c>
      <c r="D162" s="7" t="s">
        <v>70</v>
      </c>
      <c r="E162" s="7"/>
      <c r="F162" s="7"/>
      <c r="G162" s="9">
        <f>G163</f>
        <v>789.8</v>
      </c>
      <c r="H162" s="9">
        <f>H163</f>
        <v>789.8</v>
      </c>
      <c r="I162" s="9">
        <f>I163</f>
        <v>789.8</v>
      </c>
    </row>
    <row r="163" spans="1:13" s="1" customFormat="1" ht="36">
      <c r="A163" s="4">
        <f t="shared" si="13"/>
        <v>150</v>
      </c>
      <c r="B163" s="10" t="s">
        <v>27</v>
      </c>
      <c r="C163" s="4">
        <v>901</v>
      </c>
      <c r="D163" s="11" t="s">
        <v>70</v>
      </c>
      <c r="E163" s="11" t="s">
        <v>224</v>
      </c>
      <c r="F163" s="7"/>
      <c r="G163" s="69">
        <f>G164+G167</f>
        <v>789.8</v>
      </c>
      <c r="H163" s="69">
        <f>H164+H167</f>
        <v>789.8</v>
      </c>
      <c r="I163" s="69">
        <f>I164+I167</f>
        <v>789.8</v>
      </c>
      <c r="J163" s="46"/>
      <c r="K163" s="46"/>
      <c r="L163" s="46"/>
      <c r="M163" s="46"/>
    </row>
    <row r="164" spans="1:9" ht="36">
      <c r="A164" s="5">
        <f t="shared" si="13"/>
        <v>151</v>
      </c>
      <c r="B164" s="8" t="s">
        <v>209</v>
      </c>
      <c r="C164" s="5">
        <v>901</v>
      </c>
      <c r="D164" s="7" t="s">
        <v>70</v>
      </c>
      <c r="E164" s="7" t="s">
        <v>227</v>
      </c>
      <c r="F164" s="7"/>
      <c r="G164" s="9">
        <f aca="true" t="shared" si="15" ref="G164:I165">G165</f>
        <v>437.7</v>
      </c>
      <c r="H164" s="9">
        <f t="shared" si="15"/>
        <v>437.7</v>
      </c>
      <c r="I164" s="9">
        <f t="shared" si="15"/>
        <v>437.7</v>
      </c>
    </row>
    <row r="165" spans="1:9" ht="60">
      <c r="A165" s="4">
        <f t="shared" si="13"/>
        <v>152</v>
      </c>
      <c r="B165" s="10" t="s">
        <v>397</v>
      </c>
      <c r="C165" s="4">
        <v>901</v>
      </c>
      <c r="D165" s="11" t="s">
        <v>70</v>
      </c>
      <c r="E165" s="11" t="s">
        <v>228</v>
      </c>
      <c r="F165" s="7"/>
      <c r="G165" s="69">
        <f t="shared" si="15"/>
        <v>437.7</v>
      </c>
      <c r="H165" s="69">
        <f t="shared" si="15"/>
        <v>437.7</v>
      </c>
      <c r="I165" s="69">
        <f t="shared" si="15"/>
        <v>437.7</v>
      </c>
    </row>
    <row r="166" spans="1:9" ht="12.75">
      <c r="A166" s="4">
        <f t="shared" si="13"/>
        <v>153</v>
      </c>
      <c r="B166" s="16" t="s">
        <v>352</v>
      </c>
      <c r="C166" s="4">
        <v>901</v>
      </c>
      <c r="D166" s="11" t="s">
        <v>70</v>
      </c>
      <c r="E166" s="11" t="s">
        <v>228</v>
      </c>
      <c r="F166" s="11">
        <v>350</v>
      </c>
      <c r="G166" s="69">
        <v>437.7</v>
      </c>
      <c r="H166" s="69">
        <v>437.7</v>
      </c>
      <c r="I166" s="69">
        <v>437.7</v>
      </c>
    </row>
    <row r="167" spans="1:9" ht="36">
      <c r="A167" s="5">
        <f t="shared" si="13"/>
        <v>154</v>
      </c>
      <c r="B167" s="17" t="s">
        <v>211</v>
      </c>
      <c r="C167" s="5">
        <v>901</v>
      </c>
      <c r="D167" s="7" t="s">
        <v>70</v>
      </c>
      <c r="E167" s="7" t="s">
        <v>231</v>
      </c>
      <c r="F167" s="7"/>
      <c r="G167" s="9">
        <f aca="true" t="shared" si="16" ref="G167:I168">G168</f>
        <v>352.1</v>
      </c>
      <c r="H167" s="9">
        <f t="shared" si="16"/>
        <v>352.1</v>
      </c>
      <c r="I167" s="9">
        <f t="shared" si="16"/>
        <v>352.1</v>
      </c>
    </row>
    <row r="168" spans="1:9" ht="36">
      <c r="A168" s="4">
        <f t="shared" si="13"/>
        <v>155</v>
      </c>
      <c r="B168" s="10" t="s">
        <v>391</v>
      </c>
      <c r="C168" s="4">
        <v>901</v>
      </c>
      <c r="D168" s="11" t="s">
        <v>70</v>
      </c>
      <c r="E168" s="11" t="s">
        <v>232</v>
      </c>
      <c r="F168" s="11"/>
      <c r="G168" s="69">
        <f t="shared" si="16"/>
        <v>352.1</v>
      </c>
      <c r="H168" s="69">
        <f t="shared" si="16"/>
        <v>352.1</v>
      </c>
      <c r="I168" s="69">
        <f t="shared" si="16"/>
        <v>352.1</v>
      </c>
    </row>
    <row r="169" spans="1:9" ht="11.25" customHeight="1">
      <c r="A169" s="4">
        <f t="shared" si="13"/>
        <v>156</v>
      </c>
      <c r="B169" s="25" t="s">
        <v>467</v>
      </c>
      <c r="C169" s="4">
        <v>901</v>
      </c>
      <c r="D169" s="11" t="s">
        <v>70</v>
      </c>
      <c r="E169" s="11" t="s">
        <v>232</v>
      </c>
      <c r="F169" s="11">
        <v>244</v>
      </c>
      <c r="G169" s="69">
        <v>352.1</v>
      </c>
      <c r="H169" s="69">
        <v>352.1</v>
      </c>
      <c r="I169" s="69">
        <v>352.1</v>
      </c>
    </row>
    <row r="170" spans="1:9" ht="15.75" customHeight="1">
      <c r="A170" s="5">
        <f t="shared" si="13"/>
        <v>157</v>
      </c>
      <c r="B170" s="33" t="s">
        <v>470</v>
      </c>
      <c r="C170" s="5">
        <v>901</v>
      </c>
      <c r="D170" s="7" t="s">
        <v>471</v>
      </c>
      <c r="E170" s="7"/>
      <c r="F170" s="7"/>
      <c r="G170" s="9">
        <f aca="true" t="shared" si="17" ref="G170:I173">G171</f>
        <v>4108.2</v>
      </c>
      <c r="H170" s="9">
        <f t="shared" si="17"/>
        <v>13623</v>
      </c>
      <c r="I170" s="9">
        <f t="shared" si="17"/>
        <v>0</v>
      </c>
    </row>
    <row r="171" spans="1:9" ht="35.25" customHeight="1">
      <c r="A171" s="4">
        <f t="shared" si="13"/>
        <v>158</v>
      </c>
      <c r="B171" s="10" t="s">
        <v>27</v>
      </c>
      <c r="C171" s="4">
        <v>901</v>
      </c>
      <c r="D171" s="11" t="s">
        <v>471</v>
      </c>
      <c r="E171" s="11" t="s">
        <v>224</v>
      </c>
      <c r="F171" s="11"/>
      <c r="G171" s="69">
        <f t="shared" si="17"/>
        <v>4108.2</v>
      </c>
      <c r="H171" s="69">
        <f t="shared" si="17"/>
        <v>13623</v>
      </c>
      <c r="I171" s="69">
        <f t="shared" si="17"/>
        <v>0</v>
      </c>
    </row>
    <row r="172" spans="1:9" ht="35.25" customHeight="1">
      <c r="A172" s="5">
        <f t="shared" si="13"/>
        <v>159</v>
      </c>
      <c r="B172" s="33" t="s">
        <v>472</v>
      </c>
      <c r="C172" s="5">
        <v>901</v>
      </c>
      <c r="D172" s="7" t="s">
        <v>471</v>
      </c>
      <c r="E172" s="7" t="s">
        <v>244</v>
      </c>
      <c r="F172" s="7"/>
      <c r="G172" s="9">
        <f t="shared" si="17"/>
        <v>4108.2</v>
      </c>
      <c r="H172" s="9">
        <f t="shared" si="17"/>
        <v>13623</v>
      </c>
      <c r="I172" s="9">
        <f t="shared" si="17"/>
        <v>0</v>
      </c>
    </row>
    <row r="173" spans="1:9" ht="16.5" customHeight="1">
      <c r="A173" s="4">
        <f t="shared" si="13"/>
        <v>160</v>
      </c>
      <c r="B173" s="25" t="s">
        <v>473</v>
      </c>
      <c r="C173" s="4">
        <v>901</v>
      </c>
      <c r="D173" s="11" t="s">
        <v>471</v>
      </c>
      <c r="E173" s="11" t="s">
        <v>484</v>
      </c>
      <c r="F173" s="11"/>
      <c r="G173" s="69">
        <f t="shared" si="17"/>
        <v>4108.2</v>
      </c>
      <c r="H173" s="69">
        <f t="shared" si="17"/>
        <v>13623</v>
      </c>
      <c r="I173" s="69">
        <f t="shared" si="17"/>
        <v>0</v>
      </c>
    </row>
    <row r="174" spans="1:9" ht="15.75" customHeight="1">
      <c r="A174" s="4">
        <f t="shared" si="13"/>
        <v>161</v>
      </c>
      <c r="B174" s="25" t="s">
        <v>54</v>
      </c>
      <c r="C174" s="4">
        <v>901</v>
      </c>
      <c r="D174" s="11" t="s">
        <v>471</v>
      </c>
      <c r="E174" s="11" t="s">
        <v>484</v>
      </c>
      <c r="F174" s="11">
        <v>540</v>
      </c>
      <c r="G174" s="69">
        <v>4108.2</v>
      </c>
      <c r="H174" s="69">
        <v>13623</v>
      </c>
      <c r="I174" s="69">
        <v>0</v>
      </c>
    </row>
    <row r="175" spans="1:9" ht="12.75">
      <c r="A175" s="5">
        <f t="shared" si="13"/>
        <v>162</v>
      </c>
      <c r="B175" s="8" t="s">
        <v>71</v>
      </c>
      <c r="C175" s="5">
        <v>901</v>
      </c>
      <c r="D175" s="7" t="s">
        <v>72</v>
      </c>
      <c r="E175" s="7"/>
      <c r="F175" s="7"/>
      <c r="G175" s="9">
        <f aca="true" t="shared" si="18" ref="G175:I176">G176</f>
        <v>11291.5</v>
      </c>
      <c r="H175" s="9">
        <f t="shared" si="18"/>
        <v>5313</v>
      </c>
      <c r="I175" s="9">
        <f t="shared" si="18"/>
        <v>5313</v>
      </c>
    </row>
    <row r="176" spans="1:9" ht="36">
      <c r="A176" s="4">
        <f t="shared" si="13"/>
        <v>163</v>
      </c>
      <c r="B176" s="10" t="s">
        <v>27</v>
      </c>
      <c r="C176" s="4">
        <v>901</v>
      </c>
      <c r="D176" s="11" t="s">
        <v>72</v>
      </c>
      <c r="E176" s="11" t="s">
        <v>224</v>
      </c>
      <c r="F176" s="7"/>
      <c r="G176" s="69">
        <f t="shared" si="18"/>
        <v>11291.5</v>
      </c>
      <c r="H176" s="69">
        <f t="shared" si="18"/>
        <v>5313</v>
      </c>
      <c r="I176" s="69">
        <f t="shared" si="18"/>
        <v>5313</v>
      </c>
    </row>
    <row r="177" spans="1:9" ht="24">
      <c r="A177" s="5">
        <f t="shared" si="13"/>
        <v>164</v>
      </c>
      <c r="B177" s="8" t="s">
        <v>212</v>
      </c>
      <c r="C177" s="5">
        <v>901</v>
      </c>
      <c r="D177" s="7" t="s">
        <v>72</v>
      </c>
      <c r="E177" s="7" t="s">
        <v>233</v>
      </c>
      <c r="F177" s="7"/>
      <c r="G177" s="9">
        <f>G178+G180</f>
        <v>11291.5</v>
      </c>
      <c r="H177" s="9">
        <f>H178+H180</f>
        <v>5313</v>
      </c>
      <c r="I177" s="9">
        <f>I178+I180</f>
        <v>5313</v>
      </c>
    </row>
    <row r="178" spans="1:9" ht="36">
      <c r="A178" s="4">
        <f t="shared" si="13"/>
        <v>165</v>
      </c>
      <c r="B178" s="10" t="s">
        <v>419</v>
      </c>
      <c r="C178" s="4">
        <v>901</v>
      </c>
      <c r="D178" s="11" t="s">
        <v>411</v>
      </c>
      <c r="E178" s="11" t="s">
        <v>412</v>
      </c>
      <c r="F178" s="11"/>
      <c r="G178" s="69">
        <f>G179</f>
        <v>5978.5</v>
      </c>
      <c r="H178" s="69">
        <f>H179</f>
        <v>0</v>
      </c>
      <c r="I178" s="69">
        <f>I179</f>
        <v>0</v>
      </c>
    </row>
    <row r="179" spans="1:9" ht="14.25" customHeight="1">
      <c r="A179" s="4">
        <f t="shared" si="13"/>
        <v>166</v>
      </c>
      <c r="B179" s="25" t="s">
        <v>467</v>
      </c>
      <c r="C179" s="4">
        <v>901</v>
      </c>
      <c r="D179" s="11" t="s">
        <v>72</v>
      </c>
      <c r="E179" s="11" t="s">
        <v>412</v>
      </c>
      <c r="F179" s="11">
        <v>244</v>
      </c>
      <c r="G179" s="69">
        <v>5978.5</v>
      </c>
      <c r="H179" s="69">
        <v>0</v>
      </c>
      <c r="I179" s="69">
        <v>0</v>
      </c>
    </row>
    <row r="180" spans="1:9" ht="24">
      <c r="A180" s="4">
        <f t="shared" si="13"/>
        <v>167</v>
      </c>
      <c r="B180" s="10" t="s">
        <v>440</v>
      </c>
      <c r="C180" s="4">
        <v>901</v>
      </c>
      <c r="D180" s="11" t="s">
        <v>72</v>
      </c>
      <c r="E180" s="11" t="s">
        <v>441</v>
      </c>
      <c r="F180" s="11"/>
      <c r="G180" s="69">
        <f>G181</f>
        <v>5313</v>
      </c>
      <c r="H180" s="69">
        <f>H181</f>
        <v>5313</v>
      </c>
      <c r="I180" s="69">
        <f>I181</f>
        <v>5313</v>
      </c>
    </row>
    <row r="181" spans="1:9" ht="48">
      <c r="A181" s="4">
        <f t="shared" si="13"/>
        <v>168</v>
      </c>
      <c r="B181" s="16" t="s">
        <v>420</v>
      </c>
      <c r="C181" s="4">
        <v>901</v>
      </c>
      <c r="D181" s="11" t="s">
        <v>72</v>
      </c>
      <c r="E181" s="11" t="s">
        <v>441</v>
      </c>
      <c r="F181" s="11">
        <v>811</v>
      </c>
      <c r="G181" s="69">
        <v>5313</v>
      </c>
      <c r="H181" s="69">
        <v>5313</v>
      </c>
      <c r="I181" s="69">
        <v>5313</v>
      </c>
    </row>
    <row r="182" spans="1:9" ht="12.75">
      <c r="A182" s="5">
        <f t="shared" si="13"/>
        <v>169</v>
      </c>
      <c r="B182" s="8" t="s">
        <v>73</v>
      </c>
      <c r="C182" s="5">
        <v>901</v>
      </c>
      <c r="D182" s="7" t="s">
        <v>74</v>
      </c>
      <c r="E182" s="7"/>
      <c r="F182" s="7"/>
      <c r="G182" s="9">
        <f aca="true" t="shared" si="19" ref="G182:I183">G183</f>
        <v>77550</v>
      </c>
      <c r="H182" s="9">
        <f t="shared" si="19"/>
        <v>2989</v>
      </c>
      <c r="I182" s="9">
        <f t="shared" si="19"/>
        <v>3168</v>
      </c>
    </row>
    <row r="183" spans="1:9" ht="36">
      <c r="A183" s="4">
        <f t="shared" si="13"/>
        <v>170</v>
      </c>
      <c r="B183" s="10" t="s">
        <v>27</v>
      </c>
      <c r="C183" s="4">
        <v>901</v>
      </c>
      <c r="D183" s="11" t="s">
        <v>74</v>
      </c>
      <c r="E183" s="11" t="s">
        <v>224</v>
      </c>
      <c r="F183" s="7"/>
      <c r="G183" s="69">
        <f t="shared" si="19"/>
        <v>77550</v>
      </c>
      <c r="H183" s="69">
        <f t="shared" si="19"/>
        <v>2989</v>
      </c>
      <c r="I183" s="69">
        <f t="shared" si="19"/>
        <v>3168</v>
      </c>
    </row>
    <row r="184" spans="1:13" s="1" customFormat="1" ht="24">
      <c r="A184" s="5">
        <f t="shared" si="13"/>
        <v>171</v>
      </c>
      <c r="B184" s="8" t="s">
        <v>212</v>
      </c>
      <c r="C184" s="5">
        <v>901</v>
      </c>
      <c r="D184" s="7" t="s">
        <v>74</v>
      </c>
      <c r="E184" s="7" t="s">
        <v>233</v>
      </c>
      <c r="F184" s="7"/>
      <c r="G184" s="9">
        <f>G185+G187+G189+G191</f>
        <v>77550</v>
      </c>
      <c r="H184" s="9">
        <f>H185+H187+H189+H191</f>
        <v>2989</v>
      </c>
      <c r="I184" s="9">
        <f>I185+I187+I189+I191</f>
        <v>3168</v>
      </c>
      <c r="J184" s="46"/>
      <c r="K184" s="46"/>
      <c r="L184" s="46"/>
      <c r="M184" s="46"/>
    </row>
    <row r="185" spans="1:9" ht="36">
      <c r="A185" s="4">
        <f t="shared" si="13"/>
        <v>172</v>
      </c>
      <c r="B185" s="10" t="s">
        <v>199</v>
      </c>
      <c r="C185" s="4">
        <v>901</v>
      </c>
      <c r="D185" s="11" t="s">
        <v>74</v>
      </c>
      <c r="E185" s="11" t="s">
        <v>234</v>
      </c>
      <c r="F185" s="7"/>
      <c r="G185" s="69">
        <f>G186</f>
        <v>1129</v>
      </c>
      <c r="H185" s="69">
        <f>H186</f>
        <v>2989</v>
      </c>
      <c r="I185" s="69">
        <f>I186</f>
        <v>3168</v>
      </c>
    </row>
    <row r="186" spans="1:9" ht="14.25" customHeight="1">
      <c r="A186" s="4">
        <f t="shared" si="13"/>
        <v>173</v>
      </c>
      <c r="B186" s="25" t="s">
        <v>467</v>
      </c>
      <c r="C186" s="4">
        <v>901</v>
      </c>
      <c r="D186" s="11" t="s">
        <v>74</v>
      </c>
      <c r="E186" s="11" t="s">
        <v>234</v>
      </c>
      <c r="F186" s="11">
        <v>244</v>
      </c>
      <c r="G186" s="69">
        <v>1129</v>
      </c>
      <c r="H186" s="69">
        <v>2989</v>
      </c>
      <c r="I186" s="69">
        <v>3168</v>
      </c>
    </row>
    <row r="187" spans="1:9" ht="36">
      <c r="A187" s="4">
        <f t="shared" si="13"/>
        <v>174</v>
      </c>
      <c r="B187" s="10" t="s">
        <v>213</v>
      </c>
      <c r="C187" s="4">
        <v>901</v>
      </c>
      <c r="D187" s="11" t="s">
        <v>74</v>
      </c>
      <c r="E187" s="11" t="s">
        <v>235</v>
      </c>
      <c r="F187" s="11"/>
      <c r="G187" s="69">
        <f>G188</f>
        <v>1000</v>
      </c>
      <c r="H187" s="69">
        <f>H188</f>
        <v>0</v>
      </c>
      <c r="I187" s="69">
        <f>I188</f>
        <v>0</v>
      </c>
    </row>
    <row r="188" spans="1:9" ht="12.75">
      <c r="A188" s="4">
        <f t="shared" si="13"/>
        <v>175</v>
      </c>
      <c r="B188" s="10" t="s">
        <v>54</v>
      </c>
      <c r="C188" s="4">
        <v>901</v>
      </c>
      <c r="D188" s="11" t="s">
        <v>74</v>
      </c>
      <c r="E188" s="11" t="s">
        <v>235</v>
      </c>
      <c r="F188" s="11">
        <v>540</v>
      </c>
      <c r="G188" s="69">
        <v>1000</v>
      </c>
      <c r="H188" s="69">
        <v>0</v>
      </c>
      <c r="I188" s="69">
        <v>0</v>
      </c>
    </row>
    <row r="189" spans="1:9" ht="24">
      <c r="A189" s="4">
        <f t="shared" si="13"/>
        <v>176</v>
      </c>
      <c r="B189" s="10" t="s">
        <v>491</v>
      </c>
      <c r="C189" s="4">
        <v>901</v>
      </c>
      <c r="D189" s="11" t="s">
        <v>74</v>
      </c>
      <c r="E189" s="11" t="s">
        <v>492</v>
      </c>
      <c r="F189" s="11"/>
      <c r="G189" s="69">
        <f>G190</f>
        <v>72900</v>
      </c>
      <c r="H189" s="69">
        <f>H190</f>
        <v>0</v>
      </c>
      <c r="I189" s="69">
        <f>I190</f>
        <v>0</v>
      </c>
    </row>
    <row r="190" spans="1:9" ht="12.75">
      <c r="A190" s="4">
        <f t="shared" si="13"/>
        <v>177</v>
      </c>
      <c r="B190" s="10" t="s">
        <v>54</v>
      </c>
      <c r="C190" s="4">
        <v>901</v>
      </c>
      <c r="D190" s="11" t="s">
        <v>74</v>
      </c>
      <c r="E190" s="11" t="s">
        <v>492</v>
      </c>
      <c r="F190" s="11">
        <v>540</v>
      </c>
      <c r="G190" s="69">
        <v>72900</v>
      </c>
      <c r="H190" s="69">
        <v>0</v>
      </c>
      <c r="I190" s="69">
        <v>0</v>
      </c>
    </row>
    <row r="191" spans="1:9" ht="12.75">
      <c r="A191" s="4">
        <f t="shared" si="13"/>
        <v>178</v>
      </c>
      <c r="B191" s="10" t="s">
        <v>524</v>
      </c>
      <c r="C191" s="4">
        <v>901</v>
      </c>
      <c r="D191" s="11" t="s">
        <v>74</v>
      </c>
      <c r="E191" s="11" t="s">
        <v>525</v>
      </c>
      <c r="F191" s="11"/>
      <c r="G191" s="69">
        <f>G192</f>
        <v>2521</v>
      </c>
      <c r="H191" s="69">
        <f>H192</f>
        <v>0</v>
      </c>
      <c r="I191" s="69">
        <f>I192</f>
        <v>0</v>
      </c>
    </row>
    <row r="192" spans="1:9" ht="12.75">
      <c r="A192" s="4">
        <f t="shared" si="13"/>
        <v>179</v>
      </c>
      <c r="B192" s="10" t="s">
        <v>54</v>
      </c>
      <c r="C192" s="4">
        <v>901</v>
      </c>
      <c r="D192" s="11" t="s">
        <v>74</v>
      </c>
      <c r="E192" s="11" t="s">
        <v>525</v>
      </c>
      <c r="F192" s="11">
        <v>540</v>
      </c>
      <c r="G192" s="69">
        <v>2521</v>
      </c>
      <c r="H192" s="69">
        <v>0</v>
      </c>
      <c r="I192" s="69">
        <v>0</v>
      </c>
    </row>
    <row r="193" spans="1:9" ht="12.75">
      <c r="A193" s="5">
        <f t="shared" si="13"/>
        <v>180</v>
      </c>
      <c r="B193" s="8" t="s">
        <v>75</v>
      </c>
      <c r="C193" s="5">
        <v>901</v>
      </c>
      <c r="D193" s="7" t="s">
        <v>76</v>
      </c>
      <c r="E193" s="7"/>
      <c r="F193" s="7"/>
      <c r="G193" s="9">
        <f>G194</f>
        <v>8313</v>
      </c>
      <c r="H193" s="9">
        <f>H194</f>
        <v>4589.4</v>
      </c>
      <c r="I193" s="9">
        <f>I194</f>
        <v>5341.3</v>
      </c>
    </row>
    <row r="194" spans="1:9" ht="36">
      <c r="A194" s="4">
        <f t="shared" si="13"/>
        <v>181</v>
      </c>
      <c r="B194" s="10" t="s">
        <v>27</v>
      </c>
      <c r="C194" s="4">
        <v>901</v>
      </c>
      <c r="D194" s="11" t="s">
        <v>76</v>
      </c>
      <c r="E194" s="11" t="s">
        <v>224</v>
      </c>
      <c r="F194" s="7"/>
      <c r="G194" s="69">
        <f>G195+G202</f>
        <v>8313</v>
      </c>
      <c r="H194" s="69">
        <f>H195+H202</f>
        <v>4589.4</v>
      </c>
      <c r="I194" s="69">
        <f>I195+I202</f>
        <v>5341.3</v>
      </c>
    </row>
    <row r="195" spans="1:9" ht="36">
      <c r="A195" s="5">
        <f t="shared" si="13"/>
        <v>182</v>
      </c>
      <c r="B195" s="8" t="s">
        <v>210</v>
      </c>
      <c r="C195" s="5">
        <v>901</v>
      </c>
      <c r="D195" s="7" t="s">
        <v>76</v>
      </c>
      <c r="E195" s="7" t="s">
        <v>229</v>
      </c>
      <c r="F195" s="7"/>
      <c r="G195" s="9">
        <f>G196+G198+G200</f>
        <v>2068</v>
      </c>
      <c r="H195" s="9">
        <f>H196+H198+H200</f>
        <v>4070</v>
      </c>
      <c r="I195" s="9">
        <f>I196+I198+I200</f>
        <v>4750</v>
      </c>
    </row>
    <row r="196" spans="1:9" ht="26.25" customHeight="1">
      <c r="A196" s="4">
        <f t="shared" si="13"/>
        <v>183</v>
      </c>
      <c r="B196" s="10" t="s">
        <v>214</v>
      </c>
      <c r="C196" s="4">
        <v>901</v>
      </c>
      <c r="D196" s="11" t="s">
        <v>76</v>
      </c>
      <c r="E196" s="11" t="s">
        <v>236</v>
      </c>
      <c r="F196" s="11"/>
      <c r="G196" s="69">
        <f>G197</f>
        <v>55</v>
      </c>
      <c r="H196" s="69">
        <f>H197</f>
        <v>60</v>
      </c>
      <c r="I196" s="69">
        <f>I197</f>
        <v>70</v>
      </c>
    </row>
    <row r="197" spans="1:9" ht="27.75" customHeight="1">
      <c r="A197" s="4">
        <f t="shared" si="13"/>
        <v>184</v>
      </c>
      <c r="B197" s="10" t="s">
        <v>385</v>
      </c>
      <c r="C197" s="4">
        <v>901</v>
      </c>
      <c r="D197" s="11" t="s">
        <v>76</v>
      </c>
      <c r="E197" s="11" t="s">
        <v>236</v>
      </c>
      <c r="F197" s="11">
        <v>633</v>
      </c>
      <c r="G197" s="69">
        <v>55</v>
      </c>
      <c r="H197" s="69">
        <v>60</v>
      </c>
      <c r="I197" s="69">
        <v>70</v>
      </c>
    </row>
    <row r="198" spans="1:9" ht="25.5" customHeight="1">
      <c r="A198" s="4">
        <f t="shared" si="13"/>
        <v>185</v>
      </c>
      <c r="B198" s="10" t="s">
        <v>466</v>
      </c>
      <c r="C198" s="4">
        <v>901</v>
      </c>
      <c r="D198" s="11" t="s">
        <v>76</v>
      </c>
      <c r="E198" s="11" t="s">
        <v>230</v>
      </c>
      <c r="F198" s="11"/>
      <c r="G198" s="69">
        <f>G199</f>
        <v>1893</v>
      </c>
      <c r="H198" s="69">
        <f>H199</f>
        <v>3890</v>
      </c>
      <c r="I198" s="69">
        <f>I199</f>
        <v>4550</v>
      </c>
    </row>
    <row r="199" spans="1:9" ht="48">
      <c r="A199" s="4">
        <f t="shared" si="13"/>
        <v>186</v>
      </c>
      <c r="B199" s="16" t="s">
        <v>420</v>
      </c>
      <c r="C199" s="4">
        <v>901</v>
      </c>
      <c r="D199" s="11" t="s">
        <v>76</v>
      </c>
      <c r="E199" s="11" t="s">
        <v>230</v>
      </c>
      <c r="F199" s="11">
        <v>811</v>
      </c>
      <c r="G199" s="69">
        <v>1893</v>
      </c>
      <c r="H199" s="69">
        <v>3890</v>
      </c>
      <c r="I199" s="69">
        <v>4550</v>
      </c>
    </row>
    <row r="200" spans="1:9" ht="24">
      <c r="A200" s="4">
        <f t="shared" si="13"/>
        <v>187</v>
      </c>
      <c r="B200" s="10" t="s">
        <v>160</v>
      </c>
      <c r="C200" s="4">
        <v>901</v>
      </c>
      <c r="D200" s="11" t="s">
        <v>76</v>
      </c>
      <c r="E200" s="11" t="s">
        <v>237</v>
      </c>
      <c r="F200" s="11"/>
      <c r="G200" s="69">
        <f>G201</f>
        <v>120</v>
      </c>
      <c r="H200" s="69">
        <f>H201</f>
        <v>120</v>
      </c>
      <c r="I200" s="69">
        <f>I201</f>
        <v>130</v>
      </c>
    </row>
    <row r="201" spans="1:9" ht="12.75" customHeight="1">
      <c r="A201" s="4">
        <f t="shared" si="13"/>
        <v>188</v>
      </c>
      <c r="B201" s="25" t="s">
        <v>467</v>
      </c>
      <c r="C201" s="4">
        <v>901</v>
      </c>
      <c r="D201" s="11" t="s">
        <v>76</v>
      </c>
      <c r="E201" s="11" t="s">
        <v>237</v>
      </c>
      <c r="F201" s="11">
        <v>244</v>
      </c>
      <c r="G201" s="69">
        <v>120</v>
      </c>
      <c r="H201" s="69">
        <v>120</v>
      </c>
      <c r="I201" s="69">
        <v>130</v>
      </c>
    </row>
    <row r="202" spans="1:9" ht="36">
      <c r="A202" s="5">
        <f t="shared" si="13"/>
        <v>189</v>
      </c>
      <c r="B202" s="8" t="s">
        <v>215</v>
      </c>
      <c r="C202" s="5">
        <v>901</v>
      </c>
      <c r="D202" s="7" t="s">
        <v>76</v>
      </c>
      <c r="E202" s="7" t="s">
        <v>238</v>
      </c>
      <c r="F202" s="7"/>
      <c r="G202" s="9">
        <f>G203+G205+G207+G209</f>
        <v>6245</v>
      </c>
      <c r="H202" s="9">
        <f>H203+H205+H207</f>
        <v>519.4</v>
      </c>
      <c r="I202" s="9">
        <f>I203+I205+I207</f>
        <v>591.3</v>
      </c>
    </row>
    <row r="203" spans="1:9" ht="36">
      <c r="A203" s="4">
        <f t="shared" si="13"/>
        <v>190</v>
      </c>
      <c r="B203" s="10" t="s">
        <v>216</v>
      </c>
      <c r="C203" s="4">
        <v>901</v>
      </c>
      <c r="D203" s="11" t="s">
        <v>76</v>
      </c>
      <c r="E203" s="11" t="s">
        <v>239</v>
      </c>
      <c r="F203" s="11"/>
      <c r="G203" s="69">
        <f>G204</f>
        <v>349.3</v>
      </c>
      <c r="H203" s="69">
        <f>H204</f>
        <v>519.4</v>
      </c>
      <c r="I203" s="69">
        <f>I204</f>
        <v>591.3</v>
      </c>
    </row>
    <row r="204" spans="1:9" ht="15" customHeight="1">
      <c r="A204" s="4">
        <f t="shared" si="13"/>
        <v>191</v>
      </c>
      <c r="B204" s="25" t="s">
        <v>467</v>
      </c>
      <c r="C204" s="4">
        <v>901</v>
      </c>
      <c r="D204" s="11" t="s">
        <v>76</v>
      </c>
      <c r="E204" s="11" t="s">
        <v>239</v>
      </c>
      <c r="F204" s="11">
        <v>244</v>
      </c>
      <c r="G204" s="69">
        <v>349.3</v>
      </c>
      <c r="H204" s="69">
        <v>519.4</v>
      </c>
      <c r="I204" s="69">
        <v>591.3</v>
      </c>
    </row>
    <row r="205" spans="1:9" ht="48">
      <c r="A205" s="4">
        <f t="shared" si="13"/>
        <v>192</v>
      </c>
      <c r="B205" s="10" t="s">
        <v>446</v>
      </c>
      <c r="C205" s="4">
        <v>901</v>
      </c>
      <c r="D205" s="11" t="s">
        <v>76</v>
      </c>
      <c r="E205" s="11" t="s">
        <v>413</v>
      </c>
      <c r="F205" s="11"/>
      <c r="G205" s="69">
        <f>G206</f>
        <v>1428.1</v>
      </c>
      <c r="H205" s="69">
        <f>H206</f>
        <v>0</v>
      </c>
      <c r="I205" s="69">
        <f>I206</f>
        <v>0</v>
      </c>
    </row>
    <row r="206" spans="1:9" ht="13.5" customHeight="1">
      <c r="A206" s="4">
        <f t="shared" si="13"/>
        <v>193</v>
      </c>
      <c r="B206" s="25" t="s">
        <v>467</v>
      </c>
      <c r="C206" s="4">
        <v>901</v>
      </c>
      <c r="D206" s="11" t="s">
        <v>76</v>
      </c>
      <c r="E206" s="11" t="s">
        <v>413</v>
      </c>
      <c r="F206" s="11">
        <v>244</v>
      </c>
      <c r="G206" s="69">
        <v>1428.1</v>
      </c>
      <c r="H206" s="69">
        <v>0</v>
      </c>
      <c r="I206" s="69">
        <v>0</v>
      </c>
    </row>
    <row r="207" spans="1:9" ht="84">
      <c r="A207" s="4">
        <f t="shared" si="13"/>
        <v>194</v>
      </c>
      <c r="B207" s="18" t="s">
        <v>520</v>
      </c>
      <c r="C207" s="4">
        <v>901</v>
      </c>
      <c r="D207" s="11" t="s">
        <v>76</v>
      </c>
      <c r="E207" s="11" t="s">
        <v>521</v>
      </c>
      <c r="F207" s="11"/>
      <c r="G207" s="69">
        <f>G208</f>
        <v>4376.1</v>
      </c>
      <c r="H207" s="69">
        <f>H208</f>
        <v>0</v>
      </c>
      <c r="I207" s="69">
        <f>I208</f>
        <v>0</v>
      </c>
    </row>
    <row r="208" spans="1:9" ht="13.5" customHeight="1">
      <c r="A208" s="4">
        <f aca="true" t="shared" si="20" ref="A208:A271">A207+1</f>
        <v>195</v>
      </c>
      <c r="B208" s="10" t="s">
        <v>161</v>
      </c>
      <c r="C208" s="4">
        <v>901</v>
      </c>
      <c r="D208" s="11" t="s">
        <v>76</v>
      </c>
      <c r="E208" s="11" t="s">
        <v>521</v>
      </c>
      <c r="F208" s="11">
        <v>540</v>
      </c>
      <c r="G208" s="69">
        <v>4376.1</v>
      </c>
      <c r="H208" s="69">
        <v>0</v>
      </c>
      <c r="I208" s="69">
        <v>0</v>
      </c>
    </row>
    <row r="209" spans="1:9" ht="24.75" customHeight="1">
      <c r="A209" s="4">
        <f t="shared" si="20"/>
        <v>196</v>
      </c>
      <c r="B209" s="10" t="s">
        <v>0</v>
      </c>
      <c r="C209" s="4">
        <v>901</v>
      </c>
      <c r="D209" s="11" t="s">
        <v>76</v>
      </c>
      <c r="E209" s="11" t="s">
        <v>1</v>
      </c>
      <c r="F209" s="11"/>
      <c r="G209" s="69">
        <f>G210</f>
        <v>91.5</v>
      </c>
      <c r="H209" s="69">
        <f>H210</f>
        <v>0</v>
      </c>
      <c r="I209" s="69">
        <f>I210</f>
        <v>0</v>
      </c>
    </row>
    <row r="210" spans="1:9" ht="13.5" customHeight="1">
      <c r="A210" s="4">
        <f t="shared" si="20"/>
        <v>197</v>
      </c>
      <c r="B210" s="10" t="s">
        <v>161</v>
      </c>
      <c r="C210" s="4">
        <v>901</v>
      </c>
      <c r="D210" s="11" t="s">
        <v>76</v>
      </c>
      <c r="E210" s="11" t="s">
        <v>1</v>
      </c>
      <c r="F210" s="11">
        <v>540</v>
      </c>
      <c r="G210" s="69">
        <v>91.5</v>
      </c>
      <c r="H210" s="69">
        <v>0</v>
      </c>
      <c r="I210" s="69">
        <v>0</v>
      </c>
    </row>
    <row r="211" spans="1:9" ht="12.75">
      <c r="A211" s="5">
        <f t="shared" si="20"/>
        <v>198</v>
      </c>
      <c r="B211" s="7" t="s">
        <v>77</v>
      </c>
      <c r="C211" s="5">
        <v>901</v>
      </c>
      <c r="D211" s="7" t="s">
        <v>78</v>
      </c>
      <c r="E211" s="7"/>
      <c r="F211" s="7"/>
      <c r="G211" s="9">
        <f>G212+G220+G249+G258</f>
        <v>80979.29999999999</v>
      </c>
      <c r="H211" s="9">
        <f>H212+H220+H249+H258</f>
        <v>70604.09999999999</v>
      </c>
      <c r="I211" s="9">
        <f>I212+I220+I249+I258</f>
        <v>9660.7</v>
      </c>
    </row>
    <row r="212" spans="1:9" ht="12.75">
      <c r="A212" s="5">
        <f>A211+1</f>
        <v>199</v>
      </c>
      <c r="B212" s="8" t="s">
        <v>217</v>
      </c>
      <c r="C212" s="5">
        <v>901</v>
      </c>
      <c r="D212" s="7" t="s">
        <v>240</v>
      </c>
      <c r="E212" s="7"/>
      <c r="F212" s="7"/>
      <c r="G212" s="9">
        <f>G213+G217</f>
        <v>8158.400000000001</v>
      </c>
      <c r="H212" s="9">
        <f aca="true" t="shared" si="21" ref="H212:I215">H213</f>
        <v>4546.7</v>
      </c>
      <c r="I212" s="9">
        <f t="shared" si="21"/>
        <v>6429.5</v>
      </c>
    </row>
    <row r="213" spans="1:9" ht="36">
      <c r="A213" s="4">
        <f t="shared" si="20"/>
        <v>200</v>
      </c>
      <c r="B213" s="10" t="s">
        <v>27</v>
      </c>
      <c r="C213" s="4">
        <v>901</v>
      </c>
      <c r="D213" s="11" t="s">
        <v>240</v>
      </c>
      <c r="E213" s="11" t="s">
        <v>224</v>
      </c>
      <c r="F213" s="7"/>
      <c r="G213" s="69">
        <f>G214</f>
        <v>7890.8</v>
      </c>
      <c r="H213" s="69">
        <f t="shared" si="21"/>
        <v>4546.7</v>
      </c>
      <c r="I213" s="69">
        <f t="shared" si="21"/>
        <v>6429.5</v>
      </c>
    </row>
    <row r="214" spans="1:9" ht="24">
      <c r="A214" s="5">
        <f t="shared" si="20"/>
        <v>201</v>
      </c>
      <c r="B214" s="8" t="s">
        <v>218</v>
      </c>
      <c r="C214" s="5">
        <v>901</v>
      </c>
      <c r="D214" s="7" t="s">
        <v>240</v>
      </c>
      <c r="E214" s="7" t="s">
        <v>241</v>
      </c>
      <c r="F214" s="7"/>
      <c r="G214" s="9">
        <f>G215</f>
        <v>7890.8</v>
      </c>
      <c r="H214" s="9">
        <f t="shared" si="21"/>
        <v>4546.7</v>
      </c>
      <c r="I214" s="9">
        <f t="shared" si="21"/>
        <v>6429.5</v>
      </c>
    </row>
    <row r="215" spans="1:9" ht="24">
      <c r="A215" s="4">
        <f t="shared" si="20"/>
        <v>202</v>
      </c>
      <c r="B215" s="10" t="s">
        <v>219</v>
      </c>
      <c r="C215" s="4">
        <v>901</v>
      </c>
      <c r="D215" s="11" t="s">
        <v>240</v>
      </c>
      <c r="E215" s="11" t="s">
        <v>242</v>
      </c>
      <c r="F215" s="11"/>
      <c r="G215" s="69">
        <f>G216</f>
        <v>7890.8</v>
      </c>
      <c r="H215" s="69">
        <f t="shared" si="21"/>
        <v>4546.7</v>
      </c>
      <c r="I215" s="69">
        <f t="shared" si="21"/>
        <v>6429.5</v>
      </c>
    </row>
    <row r="216" spans="1:9" ht="12.75">
      <c r="A216" s="4">
        <f t="shared" si="20"/>
        <v>203</v>
      </c>
      <c r="B216" s="10" t="s">
        <v>161</v>
      </c>
      <c r="C216" s="4">
        <v>901</v>
      </c>
      <c r="D216" s="11" t="s">
        <v>240</v>
      </c>
      <c r="E216" s="11" t="s">
        <v>242</v>
      </c>
      <c r="F216" s="11">
        <v>540</v>
      </c>
      <c r="G216" s="69">
        <v>7890.8</v>
      </c>
      <c r="H216" s="69">
        <v>4546.7</v>
      </c>
      <c r="I216" s="69">
        <v>6429.5</v>
      </c>
    </row>
    <row r="217" spans="1:9" ht="12.75">
      <c r="A217" s="5">
        <f>A216+1</f>
        <v>204</v>
      </c>
      <c r="B217" s="8" t="s">
        <v>133</v>
      </c>
      <c r="C217" s="5">
        <v>901</v>
      </c>
      <c r="D217" s="7" t="s">
        <v>240</v>
      </c>
      <c r="E217" s="7" t="s">
        <v>202</v>
      </c>
      <c r="F217" s="7"/>
      <c r="G217" s="9">
        <f aca="true" t="shared" si="22" ref="G217:I218">G218</f>
        <v>267.6</v>
      </c>
      <c r="H217" s="9">
        <f t="shared" si="22"/>
        <v>0</v>
      </c>
      <c r="I217" s="9">
        <f t="shared" si="22"/>
        <v>0</v>
      </c>
    </row>
    <row r="218" spans="1:9" ht="48">
      <c r="A218" s="4">
        <f t="shared" si="20"/>
        <v>205</v>
      </c>
      <c r="B218" s="10" t="s">
        <v>2</v>
      </c>
      <c r="C218" s="4">
        <v>901</v>
      </c>
      <c r="D218" s="11" t="s">
        <v>240</v>
      </c>
      <c r="E218" s="11" t="s">
        <v>3</v>
      </c>
      <c r="F218" s="11"/>
      <c r="G218" s="69">
        <f t="shared" si="22"/>
        <v>267.6</v>
      </c>
      <c r="H218" s="69">
        <f t="shared" si="22"/>
        <v>0</v>
      </c>
      <c r="I218" s="69">
        <f t="shared" si="22"/>
        <v>0</v>
      </c>
    </row>
    <row r="219" spans="1:9" ht="12.75">
      <c r="A219" s="4">
        <f t="shared" si="20"/>
        <v>206</v>
      </c>
      <c r="B219" s="10" t="s">
        <v>161</v>
      </c>
      <c r="C219" s="4">
        <v>901</v>
      </c>
      <c r="D219" s="11" t="s">
        <v>240</v>
      </c>
      <c r="E219" s="11" t="s">
        <v>3</v>
      </c>
      <c r="F219" s="11">
        <v>540</v>
      </c>
      <c r="G219" s="69">
        <v>267.6</v>
      </c>
      <c r="H219" s="69">
        <v>0</v>
      </c>
      <c r="I219" s="69">
        <v>0</v>
      </c>
    </row>
    <row r="220" spans="1:9" ht="12.75">
      <c r="A220" s="5">
        <f t="shared" si="20"/>
        <v>207</v>
      </c>
      <c r="B220" s="8" t="s">
        <v>79</v>
      </c>
      <c r="C220" s="5">
        <v>901</v>
      </c>
      <c r="D220" s="7" t="s">
        <v>80</v>
      </c>
      <c r="E220" s="7"/>
      <c r="F220" s="7"/>
      <c r="G220" s="9">
        <f>G221+G246</f>
        <v>70836.9</v>
      </c>
      <c r="H220" s="9">
        <f>H221</f>
        <v>64736.399999999994</v>
      </c>
      <c r="I220" s="9">
        <f>I221</f>
        <v>1910.2</v>
      </c>
    </row>
    <row r="221" spans="1:9" ht="36">
      <c r="A221" s="4">
        <f t="shared" si="20"/>
        <v>208</v>
      </c>
      <c r="B221" s="10" t="s">
        <v>27</v>
      </c>
      <c r="C221" s="4">
        <v>901</v>
      </c>
      <c r="D221" s="11" t="s">
        <v>80</v>
      </c>
      <c r="E221" s="11" t="s">
        <v>224</v>
      </c>
      <c r="F221" s="7"/>
      <c r="G221" s="69">
        <f>G222+G230+G237</f>
        <v>67969</v>
      </c>
      <c r="H221" s="69">
        <f>H222+H230+H237</f>
        <v>64736.399999999994</v>
      </c>
      <c r="I221" s="69">
        <f>I222+I230+I237</f>
        <v>1910.2</v>
      </c>
    </row>
    <row r="222" spans="1:9" ht="24">
      <c r="A222" s="5">
        <f t="shared" si="20"/>
        <v>209</v>
      </c>
      <c r="B222" s="8" t="s">
        <v>218</v>
      </c>
      <c r="C222" s="5">
        <v>901</v>
      </c>
      <c r="D222" s="7" t="s">
        <v>80</v>
      </c>
      <c r="E222" s="7" t="s">
        <v>241</v>
      </c>
      <c r="F222" s="7"/>
      <c r="G222" s="9">
        <f>G223+G225+G228</f>
        <v>64824</v>
      </c>
      <c r="H222" s="9">
        <f>H223+H225+H228</f>
        <v>61449.59999999999</v>
      </c>
      <c r="I222" s="9">
        <f>I223+I225</f>
        <v>0</v>
      </c>
    </row>
    <row r="223" spans="1:9" ht="12.75">
      <c r="A223" s="4">
        <f t="shared" si="20"/>
        <v>210</v>
      </c>
      <c r="B223" s="10" t="s">
        <v>447</v>
      </c>
      <c r="C223" s="4">
        <v>901</v>
      </c>
      <c r="D223" s="11" t="s">
        <v>80</v>
      </c>
      <c r="E223" s="11" t="s">
        <v>448</v>
      </c>
      <c r="F223" s="7"/>
      <c r="G223" s="69">
        <f>G224</f>
        <v>1802.2</v>
      </c>
      <c r="H223" s="69">
        <f>H224</f>
        <v>1613.5</v>
      </c>
      <c r="I223" s="69">
        <f>I224</f>
        <v>0</v>
      </c>
    </row>
    <row r="224" spans="1:9" ht="12.75">
      <c r="A224" s="4">
        <f t="shared" si="20"/>
        <v>211</v>
      </c>
      <c r="B224" s="25" t="s">
        <v>467</v>
      </c>
      <c r="C224" s="4">
        <v>901</v>
      </c>
      <c r="D224" s="11" t="s">
        <v>80</v>
      </c>
      <c r="E224" s="11" t="s">
        <v>448</v>
      </c>
      <c r="F224" s="11">
        <v>244</v>
      </c>
      <c r="G224" s="69">
        <v>1802.2</v>
      </c>
      <c r="H224" s="69">
        <v>1613.5</v>
      </c>
      <c r="I224" s="69">
        <v>0</v>
      </c>
    </row>
    <row r="225" spans="1:9" ht="12.75">
      <c r="A225" s="4">
        <f t="shared" si="20"/>
        <v>212</v>
      </c>
      <c r="B225" s="10" t="s">
        <v>447</v>
      </c>
      <c r="C225" s="4">
        <v>901</v>
      </c>
      <c r="D225" s="11" t="s">
        <v>80</v>
      </c>
      <c r="E225" s="11" t="s">
        <v>485</v>
      </c>
      <c r="F225" s="11"/>
      <c r="G225" s="69">
        <f>G226+G227</f>
        <v>61131.200000000004</v>
      </c>
      <c r="H225" s="69">
        <f>H226+H227</f>
        <v>58040.899999999994</v>
      </c>
      <c r="I225" s="69">
        <f>I227</f>
        <v>0</v>
      </c>
    </row>
    <row r="226" spans="1:9" ht="12.75">
      <c r="A226" s="4">
        <f t="shared" si="20"/>
        <v>213</v>
      </c>
      <c r="B226" s="25" t="s">
        <v>467</v>
      </c>
      <c r="C226" s="4">
        <v>901</v>
      </c>
      <c r="D226" s="11" t="s">
        <v>80</v>
      </c>
      <c r="E226" s="11" t="s">
        <v>485</v>
      </c>
      <c r="F226" s="11">
        <v>244</v>
      </c>
      <c r="G226" s="69">
        <v>1320.4</v>
      </c>
      <c r="H226" s="69">
        <v>1253.7</v>
      </c>
      <c r="I226" s="69">
        <v>0</v>
      </c>
    </row>
    <row r="227" spans="1:9" ht="36">
      <c r="A227" s="4">
        <f t="shared" si="20"/>
        <v>214</v>
      </c>
      <c r="B227" s="18" t="s">
        <v>449</v>
      </c>
      <c r="C227" s="4"/>
      <c r="D227" s="11"/>
      <c r="E227" s="11"/>
      <c r="F227" s="11">
        <v>414</v>
      </c>
      <c r="G227" s="69">
        <v>59810.8</v>
      </c>
      <c r="H227" s="69">
        <v>56787.2</v>
      </c>
      <c r="I227" s="69">
        <v>0</v>
      </c>
    </row>
    <row r="228" spans="1:9" ht="12.75">
      <c r="A228" s="4">
        <f t="shared" si="20"/>
        <v>215</v>
      </c>
      <c r="B228" s="10" t="s">
        <v>447</v>
      </c>
      <c r="C228" s="4">
        <v>901</v>
      </c>
      <c r="D228" s="11" t="s">
        <v>80</v>
      </c>
      <c r="E228" s="11" t="s">
        <v>502</v>
      </c>
      <c r="F228" s="11"/>
      <c r="G228" s="69">
        <f>G229</f>
        <v>1890.6</v>
      </c>
      <c r="H228" s="69">
        <f>H229</f>
        <v>1795.2</v>
      </c>
      <c r="I228" s="69">
        <f>I229</f>
        <v>0</v>
      </c>
    </row>
    <row r="229" spans="1:9" ht="36">
      <c r="A229" s="4">
        <f t="shared" si="20"/>
        <v>216</v>
      </c>
      <c r="B229" s="18" t="s">
        <v>449</v>
      </c>
      <c r="C229" s="4">
        <v>901</v>
      </c>
      <c r="D229" s="11" t="s">
        <v>80</v>
      </c>
      <c r="E229" s="11" t="s">
        <v>502</v>
      </c>
      <c r="F229" s="11">
        <v>414</v>
      </c>
      <c r="G229" s="69">
        <v>1890.6</v>
      </c>
      <c r="H229" s="69">
        <v>1795.2</v>
      </c>
      <c r="I229" s="69">
        <v>0</v>
      </c>
    </row>
    <row r="230" spans="1:9" ht="36">
      <c r="A230" s="5">
        <f t="shared" si="20"/>
        <v>217</v>
      </c>
      <c r="B230" s="8" t="s">
        <v>215</v>
      </c>
      <c r="C230" s="5">
        <v>901</v>
      </c>
      <c r="D230" s="7" t="s">
        <v>80</v>
      </c>
      <c r="E230" s="7" t="s">
        <v>238</v>
      </c>
      <c r="F230" s="7"/>
      <c r="G230" s="9">
        <f>G231+G233+G235</f>
        <v>2634</v>
      </c>
      <c r="H230" s="9">
        <f>H231+H233+H235</f>
        <v>3286.8</v>
      </c>
      <c r="I230" s="9">
        <f>I231+I233+I235</f>
        <v>1910.2</v>
      </c>
    </row>
    <row r="231" spans="1:9" ht="12.75">
      <c r="A231" s="4">
        <f t="shared" si="20"/>
        <v>218</v>
      </c>
      <c r="B231" s="10" t="s">
        <v>201</v>
      </c>
      <c r="C231" s="4">
        <v>901</v>
      </c>
      <c r="D231" s="11" t="s">
        <v>80</v>
      </c>
      <c r="E231" s="11" t="s">
        <v>243</v>
      </c>
      <c r="F231" s="11"/>
      <c r="G231" s="69">
        <f>G232</f>
        <v>1166.4</v>
      </c>
      <c r="H231" s="69">
        <f>H232</f>
        <v>1819.2</v>
      </c>
      <c r="I231" s="69">
        <f>I232</f>
        <v>1910.2</v>
      </c>
    </row>
    <row r="232" spans="1:9" ht="12.75" customHeight="1">
      <c r="A232" s="4">
        <f t="shared" si="20"/>
        <v>219</v>
      </c>
      <c r="B232" s="25" t="s">
        <v>467</v>
      </c>
      <c r="C232" s="4">
        <v>901</v>
      </c>
      <c r="D232" s="11" t="s">
        <v>80</v>
      </c>
      <c r="E232" s="11" t="s">
        <v>243</v>
      </c>
      <c r="F232" s="11">
        <v>244</v>
      </c>
      <c r="G232" s="69">
        <v>1166.4</v>
      </c>
      <c r="H232" s="69">
        <v>1819.2</v>
      </c>
      <c r="I232" s="69">
        <v>1910.2</v>
      </c>
    </row>
    <row r="233" spans="1:9" ht="24">
      <c r="A233" s="4">
        <f t="shared" si="20"/>
        <v>220</v>
      </c>
      <c r="B233" s="19" t="s">
        <v>33</v>
      </c>
      <c r="C233" s="4">
        <v>901</v>
      </c>
      <c r="D233" s="11" t="s">
        <v>80</v>
      </c>
      <c r="E233" s="11" t="s">
        <v>414</v>
      </c>
      <c r="F233" s="11"/>
      <c r="G233" s="69">
        <f>G234</f>
        <v>1467.6</v>
      </c>
      <c r="H233" s="69">
        <f>H234</f>
        <v>0</v>
      </c>
      <c r="I233" s="69">
        <f>I234</f>
        <v>0</v>
      </c>
    </row>
    <row r="234" spans="1:9" ht="13.5" customHeight="1">
      <c r="A234" s="4">
        <f t="shared" si="20"/>
        <v>221</v>
      </c>
      <c r="B234" s="25" t="s">
        <v>467</v>
      </c>
      <c r="C234" s="4">
        <v>901</v>
      </c>
      <c r="D234" s="11" t="s">
        <v>80</v>
      </c>
      <c r="E234" s="11" t="s">
        <v>414</v>
      </c>
      <c r="F234" s="11">
        <v>244</v>
      </c>
      <c r="G234" s="69">
        <v>1467.6</v>
      </c>
      <c r="H234" s="69">
        <v>0</v>
      </c>
      <c r="I234" s="69">
        <v>0</v>
      </c>
    </row>
    <row r="235" spans="1:9" ht="24">
      <c r="A235" s="4">
        <f t="shared" si="20"/>
        <v>222</v>
      </c>
      <c r="B235" s="19" t="s">
        <v>450</v>
      </c>
      <c r="C235" s="4">
        <v>901</v>
      </c>
      <c r="D235" s="11" t="s">
        <v>80</v>
      </c>
      <c r="E235" s="11" t="s">
        <v>451</v>
      </c>
      <c r="F235" s="11"/>
      <c r="G235" s="69">
        <f>G236</f>
        <v>0</v>
      </c>
      <c r="H235" s="69">
        <f>H236</f>
        <v>1467.6</v>
      </c>
      <c r="I235" s="69">
        <f>I236</f>
        <v>0</v>
      </c>
    </row>
    <row r="236" spans="1:9" ht="12" customHeight="1">
      <c r="A236" s="4">
        <f t="shared" si="20"/>
        <v>223</v>
      </c>
      <c r="B236" s="25" t="s">
        <v>467</v>
      </c>
      <c r="C236" s="4">
        <v>901</v>
      </c>
      <c r="D236" s="11" t="s">
        <v>80</v>
      </c>
      <c r="E236" s="11" t="s">
        <v>451</v>
      </c>
      <c r="F236" s="11">
        <v>244</v>
      </c>
      <c r="G236" s="69"/>
      <c r="H236" s="69">
        <v>1467.6</v>
      </c>
      <c r="I236" s="69"/>
    </row>
    <row r="237" spans="1:9" ht="36">
      <c r="A237" s="5">
        <f t="shared" si="20"/>
        <v>224</v>
      </c>
      <c r="B237" s="22" t="s">
        <v>220</v>
      </c>
      <c r="C237" s="5">
        <v>901</v>
      </c>
      <c r="D237" s="7" t="s">
        <v>80</v>
      </c>
      <c r="E237" s="7" t="s">
        <v>244</v>
      </c>
      <c r="F237" s="7"/>
      <c r="G237" s="9">
        <f>G238+G240+G242+G244</f>
        <v>511</v>
      </c>
      <c r="H237" s="9">
        <f>H240+H242+H244</f>
        <v>0</v>
      </c>
      <c r="I237" s="9">
        <f>I240+I242+I244</f>
        <v>0</v>
      </c>
    </row>
    <row r="238" spans="1:9" ht="12.75">
      <c r="A238" s="4">
        <f t="shared" si="20"/>
        <v>225</v>
      </c>
      <c r="B238" s="18" t="s">
        <v>422</v>
      </c>
      <c r="C238" s="4">
        <v>901</v>
      </c>
      <c r="D238" s="11" t="s">
        <v>80</v>
      </c>
      <c r="E238" s="4" t="s">
        <v>486</v>
      </c>
      <c r="F238" s="7"/>
      <c r="G238" s="69">
        <f>G239</f>
        <v>62</v>
      </c>
      <c r="H238" s="69">
        <f>H239</f>
        <v>0</v>
      </c>
      <c r="I238" s="69">
        <f>I239</f>
        <v>0</v>
      </c>
    </row>
    <row r="239" spans="1:9" ht="12.75">
      <c r="A239" s="4">
        <f t="shared" si="20"/>
        <v>226</v>
      </c>
      <c r="B239" s="10" t="s">
        <v>161</v>
      </c>
      <c r="C239" s="4">
        <v>901</v>
      </c>
      <c r="D239" s="11" t="s">
        <v>80</v>
      </c>
      <c r="E239" s="4" t="s">
        <v>486</v>
      </c>
      <c r="F239" s="11">
        <v>540</v>
      </c>
      <c r="G239" s="69">
        <v>62</v>
      </c>
      <c r="H239" s="69">
        <v>0</v>
      </c>
      <c r="I239" s="69">
        <v>0</v>
      </c>
    </row>
    <row r="240" spans="1:9" ht="12.75">
      <c r="A240" s="4">
        <f t="shared" si="20"/>
        <v>227</v>
      </c>
      <c r="B240" s="18" t="s">
        <v>422</v>
      </c>
      <c r="C240" s="4">
        <v>901</v>
      </c>
      <c r="D240" s="11" t="s">
        <v>80</v>
      </c>
      <c r="E240" s="4" t="s">
        <v>417</v>
      </c>
      <c r="F240" s="4"/>
      <c r="G240" s="70">
        <f>G241</f>
        <v>20</v>
      </c>
      <c r="H240" s="70">
        <f>H241</f>
        <v>0</v>
      </c>
      <c r="I240" s="70">
        <f>I241</f>
        <v>0</v>
      </c>
    </row>
    <row r="241" spans="1:9" ht="12.75">
      <c r="A241" s="4">
        <f t="shared" si="20"/>
        <v>228</v>
      </c>
      <c r="B241" s="10" t="s">
        <v>161</v>
      </c>
      <c r="C241" s="4">
        <v>901</v>
      </c>
      <c r="D241" s="11" t="s">
        <v>80</v>
      </c>
      <c r="E241" s="4" t="s">
        <v>417</v>
      </c>
      <c r="F241" s="11">
        <v>540</v>
      </c>
      <c r="G241" s="70">
        <v>20</v>
      </c>
      <c r="H241" s="70">
        <v>0</v>
      </c>
      <c r="I241" s="70">
        <v>0</v>
      </c>
    </row>
    <row r="242" spans="1:9" ht="12.75">
      <c r="A242" s="4">
        <f t="shared" si="20"/>
        <v>229</v>
      </c>
      <c r="B242" s="10" t="s">
        <v>474</v>
      </c>
      <c r="C242" s="4">
        <v>901</v>
      </c>
      <c r="D242" s="11" t="s">
        <v>80</v>
      </c>
      <c r="E242" s="11" t="s">
        <v>415</v>
      </c>
      <c r="F242" s="11"/>
      <c r="G242" s="69">
        <f>G243</f>
        <v>89</v>
      </c>
      <c r="H242" s="69">
        <f>H243</f>
        <v>0</v>
      </c>
      <c r="I242" s="69">
        <f>I243</f>
        <v>0</v>
      </c>
    </row>
    <row r="243" spans="1:9" ht="12.75">
      <c r="A243" s="4">
        <f t="shared" si="20"/>
        <v>230</v>
      </c>
      <c r="B243" s="10" t="s">
        <v>161</v>
      </c>
      <c r="C243" s="4">
        <v>901</v>
      </c>
      <c r="D243" s="11" t="s">
        <v>80</v>
      </c>
      <c r="E243" s="11" t="s">
        <v>415</v>
      </c>
      <c r="F243" s="11">
        <v>540</v>
      </c>
      <c r="G243" s="69">
        <v>89</v>
      </c>
      <c r="H243" s="69">
        <v>0</v>
      </c>
      <c r="I243" s="69">
        <v>0</v>
      </c>
    </row>
    <row r="244" spans="1:9" ht="24">
      <c r="A244" s="4">
        <f t="shared" si="20"/>
        <v>231</v>
      </c>
      <c r="B244" s="10" t="s">
        <v>421</v>
      </c>
      <c r="C244" s="4">
        <v>901</v>
      </c>
      <c r="D244" s="11" t="s">
        <v>80</v>
      </c>
      <c r="E244" s="11" t="s">
        <v>416</v>
      </c>
      <c r="F244" s="11"/>
      <c r="G244" s="69">
        <f>G245</f>
        <v>340</v>
      </c>
      <c r="H244" s="69">
        <f>H245</f>
        <v>0</v>
      </c>
      <c r="I244" s="69">
        <f>I245</f>
        <v>0</v>
      </c>
    </row>
    <row r="245" spans="1:9" ht="12.75">
      <c r="A245" s="4">
        <f t="shared" si="20"/>
        <v>232</v>
      </c>
      <c r="B245" s="10" t="s">
        <v>161</v>
      </c>
      <c r="C245" s="4">
        <v>901</v>
      </c>
      <c r="D245" s="11" t="s">
        <v>80</v>
      </c>
      <c r="E245" s="11" t="s">
        <v>416</v>
      </c>
      <c r="F245" s="11">
        <v>540</v>
      </c>
      <c r="G245" s="70">
        <v>340</v>
      </c>
      <c r="H245" s="70">
        <v>0</v>
      </c>
      <c r="I245" s="70">
        <v>0</v>
      </c>
    </row>
    <row r="246" spans="1:9" ht="12.75">
      <c r="A246" s="5">
        <f t="shared" si="20"/>
        <v>233</v>
      </c>
      <c r="B246" s="8" t="s">
        <v>133</v>
      </c>
      <c r="C246" s="5">
        <v>901</v>
      </c>
      <c r="D246" s="7" t="s">
        <v>80</v>
      </c>
      <c r="E246" s="7" t="s">
        <v>202</v>
      </c>
      <c r="F246" s="7"/>
      <c r="G246" s="71">
        <f aca="true" t="shared" si="23" ref="G246:I247">G247</f>
        <v>2867.9</v>
      </c>
      <c r="H246" s="71">
        <f t="shared" si="23"/>
        <v>0</v>
      </c>
      <c r="I246" s="71">
        <f t="shared" si="23"/>
        <v>0</v>
      </c>
    </row>
    <row r="247" spans="1:9" ht="48">
      <c r="A247" s="4">
        <f t="shared" si="20"/>
        <v>234</v>
      </c>
      <c r="B247" s="10" t="s">
        <v>2</v>
      </c>
      <c r="C247" s="4">
        <v>901</v>
      </c>
      <c r="D247" s="11" t="s">
        <v>80</v>
      </c>
      <c r="E247" s="11" t="s">
        <v>3</v>
      </c>
      <c r="F247" s="11"/>
      <c r="G247" s="70">
        <f t="shared" si="23"/>
        <v>2867.9</v>
      </c>
      <c r="H247" s="70">
        <f t="shared" si="23"/>
        <v>0</v>
      </c>
      <c r="I247" s="70">
        <f t="shared" si="23"/>
        <v>0</v>
      </c>
    </row>
    <row r="248" spans="1:9" ht="12.75">
      <c r="A248" s="4">
        <f t="shared" si="20"/>
        <v>235</v>
      </c>
      <c r="B248" s="10" t="s">
        <v>54</v>
      </c>
      <c r="C248" s="4">
        <v>901</v>
      </c>
      <c r="D248" s="11" t="s">
        <v>80</v>
      </c>
      <c r="E248" s="11" t="s">
        <v>3</v>
      </c>
      <c r="F248" s="11">
        <v>540</v>
      </c>
      <c r="G248" s="70">
        <v>2867.9</v>
      </c>
      <c r="H248" s="70">
        <v>0</v>
      </c>
      <c r="I248" s="70">
        <v>0</v>
      </c>
    </row>
    <row r="249" spans="1:9" ht="12.75">
      <c r="A249" s="5">
        <f t="shared" si="20"/>
        <v>236</v>
      </c>
      <c r="B249" s="8" t="s">
        <v>221</v>
      </c>
      <c r="C249" s="5">
        <v>901</v>
      </c>
      <c r="D249" s="5" t="s">
        <v>245</v>
      </c>
      <c r="E249" s="7"/>
      <c r="F249" s="7"/>
      <c r="G249" s="9">
        <f>G250</f>
        <v>1984</v>
      </c>
      <c r="H249" s="9">
        <f aca="true" t="shared" si="24" ref="H249:I254">H250</f>
        <v>1300</v>
      </c>
      <c r="I249" s="9">
        <f t="shared" si="24"/>
        <v>1300</v>
      </c>
    </row>
    <row r="250" spans="1:9" ht="36">
      <c r="A250" s="4">
        <f t="shared" si="20"/>
        <v>237</v>
      </c>
      <c r="B250" s="10" t="s">
        <v>27</v>
      </c>
      <c r="C250" s="4">
        <v>901</v>
      </c>
      <c r="D250" s="11" t="s">
        <v>245</v>
      </c>
      <c r="E250" s="11" t="s">
        <v>224</v>
      </c>
      <c r="F250" s="7"/>
      <c r="G250" s="69">
        <f>G251</f>
        <v>1984</v>
      </c>
      <c r="H250" s="69">
        <f t="shared" si="24"/>
        <v>1300</v>
      </c>
      <c r="I250" s="69">
        <f t="shared" si="24"/>
        <v>1300</v>
      </c>
    </row>
    <row r="251" spans="1:9" ht="24">
      <c r="A251" s="5">
        <f t="shared" si="20"/>
        <v>238</v>
      </c>
      <c r="B251" s="8" t="s">
        <v>218</v>
      </c>
      <c r="C251" s="5">
        <v>901</v>
      </c>
      <c r="D251" s="7" t="s">
        <v>245</v>
      </c>
      <c r="E251" s="7" t="s">
        <v>241</v>
      </c>
      <c r="F251" s="7"/>
      <c r="G251" s="9">
        <f>G252+G254+G256</f>
        <v>1984</v>
      </c>
      <c r="H251" s="9">
        <f>H254</f>
        <v>1300</v>
      </c>
      <c r="I251" s="9">
        <f>I254</f>
        <v>1300</v>
      </c>
    </row>
    <row r="252" spans="1:9" ht="24">
      <c r="A252" s="4">
        <f t="shared" si="20"/>
        <v>239</v>
      </c>
      <c r="B252" s="20" t="s">
        <v>381</v>
      </c>
      <c r="C252" s="4">
        <v>901</v>
      </c>
      <c r="D252" s="11" t="s">
        <v>245</v>
      </c>
      <c r="E252" s="11" t="s">
        <v>503</v>
      </c>
      <c r="F252" s="11"/>
      <c r="G252" s="69">
        <f>G253</f>
        <v>110.8</v>
      </c>
      <c r="H252" s="69">
        <f>H253</f>
        <v>0</v>
      </c>
      <c r="I252" s="69">
        <f>I253</f>
        <v>0</v>
      </c>
    </row>
    <row r="253" spans="1:9" ht="12.75">
      <c r="A253" s="4">
        <f t="shared" si="20"/>
        <v>240</v>
      </c>
      <c r="B253" s="10" t="s">
        <v>161</v>
      </c>
      <c r="C253" s="4">
        <v>901</v>
      </c>
      <c r="D253" s="11" t="s">
        <v>245</v>
      </c>
      <c r="E253" s="11" t="s">
        <v>503</v>
      </c>
      <c r="F253" s="11">
        <v>540</v>
      </c>
      <c r="G253" s="69">
        <v>110.8</v>
      </c>
      <c r="H253" s="69">
        <v>0</v>
      </c>
      <c r="I253" s="69">
        <v>0</v>
      </c>
    </row>
    <row r="254" spans="1:9" ht="24">
      <c r="A254" s="4">
        <f t="shared" si="20"/>
        <v>241</v>
      </c>
      <c r="B254" s="20" t="s">
        <v>381</v>
      </c>
      <c r="C254" s="4">
        <v>901</v>
      </c>
      <c r="D254" s="11" t="s">
        <v>245</v>
      </c>
      <c r="E254" s="11" t="s">
        <v>439</v>
      </c>
      <c r="F254" s="11"/>
      <c r="G254" s="69">
        <f>G255</f>
        <v>1784.5</v>
      </c>
      <c r="H254" s="69">
        <f t="shared" si="24"/>
        <v>1300</v>
      </c>
      <c r="I254" s="69">
        <f t="shared" si="24"/>
        <v>1300</v>
      </c>
    </row>
    <row r="255" spans="1:9" ht="12.75">
      <c r="A255" s="4">
        <f t="shared" si="20"/>
        <v>242</v>
      </c>
      <c r="B255" s="10" t="s">
        <v>161</v>
      </c>
      <c r="C255" s="4">
        <v>901</v>
      </c>
      <c r="D255" s="11" t="s">
        <v>245</v>
      </c>
      <c r="E255" s="11" t="s">
        <v>439</v>
      </c>
      <c r="F255" s="11">
        <v>540</v>
      </c>
      <c r="G255" s="69">
        <v>1784.5</v>
      </c>
      <c r="H255" s="69">
        <v>1300</v>
      </c>
      <c r="I255" s="69">
        <v>1300</v>
      </c>
    </row>
    <row r="256" spans="1:9" ht="24">
      <c r="A256" s="4">
        <f t="shared" si="20"/>
        <v>243</v>
      </c>
      <c r="B256" s="20" t="s">
        <v>381</v>
      </c>
      <c r="C256" s="4">
        <v>901</v>
      </c>
      <c r="D256" s="11" t="s">
        <v>245</v>
      </c>
      <c r="E256" s="11" t="s">
        <v>487</v>
      </c>
      <c r="F256" s="11"/>
      <c r="G256" s="69">
        <f>G257</f>
        <v>88.7</v>
      </c>
      <c r="H256" s="69">
        <f>H257</f>
        <v>0</v>
      </c>
      <c r="I256" s="69">
        <f>I257</f>
        <v>0</v>
      </c>
    </row>
    <row r="257" spans="1:9" ht="12.75">
      <c r="A257" s="4">
        <f t="shared" si="20"/>
        <v>244</v>
      </c>
      <c r="B257" s="10" t="s">
        <v>161</v>
      </c>
      <c r="C257" s="4">
        <v>901</v>
      </c>
      <c r="D257" s="11" t="s">
        <v>245</v>
      </c>
      <c r="E257" s="11" t="s">
        <v>487</v>
      </c>
      <c r="F257" s="11">
        <v>540</v>
      </c>
      <c r="G257" s="69">
        <v>88.7</v>
      </c>
      <c r="H257" s="69">
        <v>0</v>
      </c>
      <c r="I257" s="69">
        <v>0</v>
      </c>
    </row>
    <row r="258" spans="1:9" ht="24">
      <c r="A258" s="5">
        <f t="shared" si="20"/>
        <v>245</v>
      </c>
      <c r="B258" s="8" t="s">
        <v>371</v>
      </c>
      <c r="C258" s="5">
        <v>901</v>
      </c>
      <c r="D258" s="7" t="s">
        <v>374</v>
      </c>
      <c r="E258" s="7"/>
      <c r="F258" s="7"/>
      <c r="G258" s="9">
        <f>G259</f>
        <v>0</v>
      </c>
      <c r="H258" s="9">
        <f aca="true" t="shared" si="25" ref="H258:I261">H259</f>
        <v>21</v>
      </c>
      <c r="I258" s="9">
        <f t="shared" si="25"/>
        <v>21</v>
      </c>
    </row>
    <row r="259" spans="1:9" ht="36">
      <c r="A259" s="4">
        <f t="shared" si="20"/>
        <v>246</v>
      </c>
      <c r="B259" s="10" t="s">
        <v>27</v>
      </c>
      <c r="C259" s="4">
        <v>901</v>
      </c>
      <c r="D259" s="11" t="s">
        <v>374</v>
      </c>
      <c r="E259" s="11" t="s">
        <v>224</v>
      </c>
      <c r="F259" s="7"/>
      <c r="G259" s="69">
        <f>G260</f>
        <v>0</v>
      </c>
      <c r="H259" s="69">
        <f t="shared" si="25"/>
        <v>21</v>
      </c>
      <c r="I259" s="69">
        <f t="shared" si="25"/>
        <v>21</v>
      </c>
    </row>
    <row r="260" spans="1:9" ht="24">
      <c r="A260" s="5">
        <f t="shared" si="20"/>
        <v>247</v>
      </c>
      <c r="B260" s="8" t="s">
        <v>372</v>
      </c>
      <c r="C260" s="5">
        <v>901</v>
      </c>
      <c r="D260" s="7" t="s">
        <v>374</v>
      </c>
      <c r="E260" s="7" t="s">
        <v>329</v>
      </c>
      <c r="F260" s="7"/>
      <c r="G260" s="9">
        <f>G261</f>
        <v>0</v>
      </c>
      <c r="H260" s="9">
        <f t="shared" si="25"/>
        <v>21</v>
      </c>
      <c r="I260" s="9">
        <f t="shared" si="25"/>
        <v>21</v>
      </c>
    </row>
    <row r="261" spans="1:9" ht="60">
      <c r="A261" s="4">
        <f t="shared" si="20"/>
        <v>248</v>
      </c>
      <c r="B261" s="21" t="s">
        <v>373</v>
      </c>
      <c r="C261" s="4">
        <v>901</v>
      </c>
      <c r="D261" s="11" t="s">
        <v>374</v>
      </c>
      <c r="E261" s="11" t="s">
        <v>375</v>
      </c>
      <c r="F261" s="11"/>
      <c r="G261" s="69">
        <f>G262</f>
        <v>0</v>
      </c>
      <c r="H261" s="69">
        <f t="shared" si="25"/>
        <v>21</v>
      </c>
      <c r="I261" s="69">
        <f t="shared" si="25"/>
        <v>21</v>
      </c>
    </row>
    <row r="262" spans="1:9" ht="48">
      <c r="A262" s="4">
        <f t="shared" si="20"/>
        <v>249</v>
      </c>
      <c r="B262" s="16" t="s">
        <v>420</v>
      </c>
      <c r="C262" s="4">
        <v>901</v>
      </c>
      <c r="D262" s="11" t="s">
        <v>374</v>
      </c>
      <c r="E262" s="11" t="s">
        <v>375</v>
      </c>
      <c r="F262" s="11">
        <v>811</v>
      </c>
      <c r="G262" s="69">
        <v>0</v>
      </c>
      <c r="H262" s="69">
        <v>21</v>
      </c>
      <c r="I262" s="69">
        <v>21</v>
      </c>
    </row>
    <row r="263" spans="1:9" ht="12.75">
      <c r="A263" s="5">
        <f t="shared" si="20"/>
        <v>250</v>
      </c>
      <c r="B263" s="7" t="s">
        <v>81</v>
      </c>
      <c r="C263" s="5">
        <v>901</v>
      </c>
      <c r="D263" s="7" t="s">
        <v>82</v>
      </c>
      <c r="E263" s="7"/>
      <c r="F263" s="7"/>
      <c r="G263" s="9">
        <f>G264</f>
        <v>139.3</v>
      </c>
      <c r="H263" s="9">
        <f aca="true" t="shared" si="26" ref="H263:I265">H264</f>
        <v>264.3</v>
      </c>
      <c r="I263" s="9">
        <f t="shared" si="26"/>
        <v>518.7</v>
      </c>
    </row>
    <row r="264" spans="1:9" ht="24">
      <c r="A264" s="5">
        <f t="shared" si="20"/>
        <v>251</v>
      </c>
      <c r="B264" s="8" t="s">
        <v>222</v>
      </c>
      <c r="C264" s="5">
        <v>901</v>
      </c>
      <c r="D264" s="7" t="s">
        <v>83</v>
      </c>
      <c r="E264" s="7"/>
      <c r="F264" s="7"/>
      <c r="G264" s="9">
        <f>G265</f>
        <v>139.3</v>
      </c>
      <c r="H264" s="9">
        <f t="shared" si="26"/>
        <v>264.3</v>
      </c>
      <c r="I264" s="9">
        <f t="shared" si="26"/>
        <v>518.7</v>
      </c>
    </row>
    <row r="265" spans="1:9" ht="36">
      <c r="A265" s="4">
        <f t="shared" si="20"/>
        <v>252</v>
      </c>
      <c r="B265" s="10" t="s">
        <v>27</v>
      </c>
      <c r="C265" s="4">
        <v>901</v>
      </c>
      <c r="D265" s="11" t="s">
        <v>83</v>
      </c>
      <c r="E265" s="11" t="s">
        <v>224</v>
      </c>
      <c r="F265" s="7"/>
      <c r="G265" s="69">
        <f>G266</f>
        <v>139.3</v>
      </c>
      <c r="H265" s="69">
        <f t="shared" si="26"/>
        <v>264.3</v>
      </c>
      <c r="I265" s="69">
        <f t="shared" si="26"/>
        <v>518.7</v>
      </c>
    </row>
    <row r="266" spans="1:9" ht="36">
      <c r="A266" s="5">
        <f t="shared" si="20"/>
        <v>253</v>
      </c>
      <c r="B266" s="22" t="s">
        <v>220</v>
      </c>
      <c r="C266" s="5">
        <v>901</v>
      </c>
      <c r="D266" s="7" t="s">
        <v>83</v>
      </c>
      <c r="E266" s="7" t="s">
        <v>244</v>
      </c>
      <c r="F266" s="7"/>
      <c r="G266" s="9">
        <f>G271+G273+G267</f>
        <v>139.3</v>
      </c>
      <c r="H266" s="9">
        <f>H271+H273+H267</f>
        <v>264.3</v>
      </c>
      <c r="I266" s="9">
        <f>I271+I273+I267</f>
        <v>518.7</v>
      </c>
    </row>
    <row r="267" spans="1:9" ht="25.5" customHeight="1">
      <c r="A267" s="4">
        <f t="shared" si="20"/>
        <v>254</v>
      </c>
      <c r="B267" s="10" t="s">
        <v>452</v>
      </c>
      <c r="C267" s="4">
        <v>901</v>
      </c>
      <c r="D267" s="11" t="s">
        <v>83</v>
      </c>
      <c r="E267" s="11" t="s">
        <v>453</v>
      </c>
      <c r="F267" s="11"/>
      <c r="G267" s="69">
        <f>G268</f>
        <v>75.4</v>
      </c>
      <c r="H267" s="69">
        <f>H269</f>
        <v>200.4</v>
      </c>
      <c r="I267" s="69">
        <f>I269</f>
        <v>442.5</v>
      </c>
    </row>
    <row r="268" spans="1:9" ht="25.5" customHeight="1">
      <c r="A268" s="4">
        <f t="shared" si="20"/>
        <v>255</v>
      </c>
      <c r="B268" s="10" t="s">
        <v>179</v>
      </c>
      <c r="C268" s="4">
        <v>901</v>
      </c>
      <c r="D268" s="11" t="s">
        <v>83</v>
      </c>
      <c r="E268" s="11" t="s">
        <v>453</v>
      </c>
      <c r="F268" s="11">
        <v>240</v>
      </c>
      <c r="G268" s="69">
        <f>G269+G270</f>
        <v>75.4</v>
      </c>
      <c r="H268" s="69"/>
      <c r="I268" s="69"/>
    </row>
    <row r="269" spans="1:9" ht="24">
      <c r="A269" s="4">
        <f t="shared" si="20"/>
        <v>256</v>
      </c>
      <c r="B269" s="18" t="s">
        <v>151</v>
      </c>
      <c r="C269" s="4"/>
      <c r="D269" s="11"/>
      <c r="E269" s="11"/>
      <c r="F269" s="11">
        <v>243</v>
      </c>
      <c r="G269" s="69">
        <v>0</v>
      </c>
      <c r="H269" s="69">
        <v>200.4</v>
      </c>
      <c r="I269" s="69">
        <v>442.5</v>
      </c>
    </row>
    <row r="270" spans="1:9" ht="12.75">
      <c r="A270" s="4">
        <f t="shared" si="20"/>
        <v>257</v>
      </c>
      <c r="B270" s="18" t="s">
        <v>467</v>
      </c>
      <c r="C270" s="4"/>
      <c r="D270" s="11"/>
      <c r="E270" s="11"/>
      <c r="F270" s="11">
        <v>244</v>
      </c>
      <c r="G270" s="69">
        <v>75.4</v>
      </c>
      <c r="H270" s="69"/>
      <c r="I270" s="69"/>
    </row>
    <row r="271" spans="1:9" ht="27" customHeight="1">
      <c r="A271" s="4">
        <f t="shared" si="20"/>
        <v>258</v>
      </c>
      <c r="B271" s="10" t="s">
        <v>162</v>
      </c>
      <c r="C271" s="4">
        <v>901</v>
      </c>
      <c r="D271" s="11" t="s">
        <v>83</v>
      </c>
      <c r="E271" s="11" t="s">
        <v>246</v>
      </c>
      <c r="F271" s="11"/>
      <c r="G271" s="69">
        <f>G272</f>
        <v>19.6</v>
      </c>
      <c r="H271" s="69">
        <f>H272</f>
        <v>19.6</v>
      </c>
      <c r="I271" s="69">
        <f>I272</f>
        <v>31.9</v>
      </c>
    </row>
    <row r="272" spans="1:9" ht="12.75" customHeight="1">
      <c r="A272" s="4">
        <f aca="true" t="shared" si="27" ref="A272:A335">A271+1</f>
        <v>259</v>
      </c>
      <c r="B272" s="25" t="s">
        <v>467</v>
      </c>
      <c r="C272" s="4">
        <v>901</v>
      </c>
      <c r="D272" s="11" t="s">
        <v>83</v>
      </c>
      <c r="E272" s="11" t="s">
        <v>246</v>
      </c>
      <c r="F272" s="11">
        <v>244</v>
      </c>
      <c r="G272" s="69">
        <v>19.6</v>
      </c>
      <c r="H272" s="69">
        <v>19.6</v>
      </c>
      <c r="I272" s="69">
        <v>31.9</v>
      </c>
    </row>
    <row r="273" spans="1:13" s="1" customFormat="1" ht="36">
      <c r="A273" s="4">
        <f t="shared" si="27"/>
        <v>260</v>
      </c>
      <c r="B273" s="10" t="s">
        <v>223</v>
      </c>
      <c r="C273" s="4">
        <v>901</v>
      </c>
      <c r="D273" s="11" t="s">
        <v>83</v>
      </c>
      <c r="E273" s="11" t="s">
        <v>247</v>
      </c>
      <c r="F273" s="7"/>
      <c r="G273" s="69">
        <f>G274</f>
        <v>44.3</v>
      </c>
      <c r="H273" s="69">
        <f>H274</f>
        <v>44.3</v>
      </c>
      <c r="I273" s="69">
        <f>I274</f>
        <v>44.3</v>
      </c>
      <c r="J273" s="46"/>
      <c r="K273" s="46"/>
      <c r="L273" s="46"/>
      <c r="M273" s="46"/>
    </row>
    <row r="274" spans="1:13" s="1" customFormat="1" ht="12.75">
      <c r="A274" s="4">
        <f t="shared" si="27"/>
        <v>261</v>
      </c>
      <c r="B274" s="25" t="s">
        <v>467</v>
      </c>
      <c r="C274" s="4">
        <v>901</v>
      </c>
      <c r="D274" s="11" t="s">
        <v>83</v>
      </c>
      <c r="E274" s="11" t="s">
        <v>247</v>
      </c>
      <c r="F274" s="11">
        <v>244</v>
      </c>
      <c r="G274" s="69">
        <v>44.3</v>
      </c>
      <c r="H274" s="69">
        <v>44.3</v>
      </c>
      <c r="I274" s="69">
        <v>44.3</v>
      </c>
      <c r="J274" s="46"/>
      <c r="K274" s="46"/>
      <c r="L274" s="46"/>
      <c r="M274" s="46"/>
    </row>
    <row r="275" spans="1:13" s="1" customFormat="1" ht="12.75">
      <c r="A275" s="5">
        <f t="shared" si="27"/>
        <v>262</v>
      </c>
      <c r="B275" s="24" t="s">
        <v>84</v>
      </c>
      <c r="C275" s="5">
        <v>901</v>
      </c>
      <c r="D275" s="5" t="s">
        <v>85</v>
      </c>
      <c r="E275" s="5"/>
      <c r="F275" s="5"/>
      <c r="G275" s="6">
        <f>G276+G281</f>
        <v>7828.4</v>
      </c>
      <c r="H275" s="6">
        <f>H281</f>
        <v>828.4000000000001</v>
      </c>
      <c r="I275" s="6">
        <f>I281</f>
        <v>828.4000000000001</v>
      </c>
      <c r="J275" s="46"/>
      <c r="K275" s="46"/>
      <c r="L275" s="46"/>
      <c r="M275" s="46"/>
    </row>
    <row r="276" spans="1:13" s="1" customFormat="1" ht="12.75">
      <c r="A276" s="5">
        <f t="shared" si="27"/>
        <v>263</v>
      </c>
      <c r="B276" s="47" t="s">
        <v>87</v>
      </c>
      <c r="C276" s="5">
        <v>901</v>
      </c>
      <c r="D276" s="5" t="s">
        <v>88</v>
      </c>
      <c r="E276" s="5"/>
      <c r="F276" s="5"/>
      <c r="G276" s="6">
        <f>G277</f>
        <v>7000</v>
      </c>
      <c r="H276" s="6">
        <v>0</v>
      </c>
      <c r="I276" s="6">
        <v>0</v>
      </c>
      <c r="J276" s="46"/>
      <c r="K276" s="46"/>
      <c r="L276" s="46"/>
      <c r="M276" s="46"/>
    </row>
    <row r="277" spans="1:13" s="1" customFormat="1" ht="36">
      <c r="A277" s="4">
        <f t="shared" si="27"/>
        <v>264</v>
      </c>
      <c r="B277" s="25" t="s">
        <v>25</v>
      </c>
      <c r="C277" s="4">
        <v>901</v>
      </c>
      <c r="D277" s="4" t="s">
        <v>88</v>
      </c>
      <c r="E277" s="4" t="s">
        <v>224</v>
      </c>
      <c r="F277" s="5"/>
      <c r="G277" s="23">
        <f>G278</f>
        <v>7000</v>
      </c>
      <c r="H277" s="23">
        <v>0</v>
      </c>
      <c r="I277" s="23">
        <v>0</v>
      </c>
      <c r="J277" s="46"/>
      <c r="K277" s="46"/>
      <c r="L277" s="46"/>
      <c r="M277" s="46"/>
    </row>
    <row r="278" spans="1:13" s="1" customFormat="1" ht="24">
      <c r="A278" s="5">
        <f t="shared" si="27"/>
        <v>265</v>
      </c>
      <c r="B278" s="47" t="s">
        <v>141</v>
      </c>
      <c r="C278" s="5">
        <v>901</v>
      </c>
      <c r="D278" s="5" t="s">
        <v>88</v>
      </c>
      <c r="E278" s="5" t="s">
        <v>241</v>
      </c>
      <c r="F278" s="5"/>
      <c r="G278" s="6">
        <f>G279</f>
        <v>7000</v>
      </c>
      <c r="H278" s="6">
        <v>0</v>
      </c>
      <c r="I278" s="6">
        <v>0</v>
      </c>
      <c r="J278" s="46"/>
      <c r="K278" s="46"/>
      <c r="L278" s="46"/>
      <c r="M278" s="46"/>
    </row>
    <row r="279" spans="1:13" s="1" customFormat="1" ht="24">
      <c r="A279" s="4">
        <f t="shared" si="27"/>
        <v>266</v>
      </c>
      <c r="B279" s="48" t="s">
        <v>392</v>
      </c>
      <c r="C279" s="4">
        <v>901</v>
      </c>
      <c r="D279" s="4" t="s">
        <v>88</v>
      </c>
      <c r="E279" s="4" t="s">
        <v>393</v>
      </c>
      <c r="F279" s="4"/>
      <c r="G279" s="23">
        <f>G280</f>
        <v>7000</v>
      </c>
      <c r="H279" s="23">
        <v>0</v>
      </c>
      <c r="I279" s="23">
        <v>0</v>
      </c>
      <c r="J279" s="46"/>
      <c r="K279" s="46"/>
      <c r="L279" s="46"/>
      <c r="M279" s="46"/>
    </row>
    <row r="280" spans="1:13" s="1" customFormat="1" ht="12.75" customHeight="1">
      <c r="A280" s="4">
        <f t="shared" si="27"/>
        <v>267</v>
      </c>
      <c r="B280" s="25" t="s">
        <v>467</v>
      </c>
      <c r="C280" s="4">
        <v>901</v>
      </c>
      <c r="D280" s="4" t="s">
        <v>88</v>
      </c>
      <c r="E280" s="4" t="s">
        <v>393</v>
      </c>
      <c r="F280" s="4">
        <v>244</v>
      </c>
      <c r="G280" s="23">
        <v>7000</v>
      </c>
      <c r="H280" s="23">
        <v>0</v>
      </c>
      <c r="I280" s="23">
        <v>0</v>
      </c>
      <c r="J280" s="46"/>
      <c r="K280" s="46"/>
      <c r="L280" s="46"/>
      <c r="M280" s="46"/>
    </row>
    <row r="281" spans="1:9" ht="12.75">
      <c r="A281" s="5">
        <f t="shared" si="27"/>
        <v>268</v>
      </c>
      <c r="B281" s="33" t="s">
        <v>256</v>
      </c>
      <c r="C281" s="5">
        <v>901</v>
      </c>
      <c r="D281" s="5" t="s">
        <v>90</v>
      </c>
      <c r="E281" s="5"/>
      <c r="F281" s="5"/>
      <c r="G281" s="6">
        <f aca="true" t="shared" si="28" ref="G281:I282">G282</f>
        <v>828.4000000000001</v>
      </c>
      <c r="H281" s="6">
        <f t="shared" si="28"/>
        <v>828.4000000000001</v>
      </c>
      <c r="I281" s="6">
        <f t="shared" si="28"/>
        <v>828.4000000000001</v>
      </c>
    </row>
    <row r="282" spans="1:9" ht="36">
      <c r="A282" s="4">
        <f t="shared" si="27"/>
        <v>269</v>
      </c>
      <c r="B282" s="25" t="s">
        <v>25</v>
      </c>
      <c r="C282" s="4">
        <v>901</v>
      </c>
      <c r="D282" s="4" t="s">
        <v>90</v>
      </c>
      <c r="E282" s="4" t="s">
        <v>224</v>
      </c>
      <c r="F282" s="4"/>
      <c r="G282" s="23">
        <f t="shared" si="28"/>
        <v>828.4000000000001</v>
      </c>
      <c r="H282" s="23">
        <f t="shared" si="28"/>
        <v>828.4000000000001</v>
      </c>
      <c r="I282" s="72">
        <f t="shared" si="28"/>
        <v>828.4000000000001</v>
      </c>
    </row>
    <row r="283" spans="1:9" ht="27.75" customHeight="1">
      <c r="A283" s="5">
        <f t="shared" si="27"/>
        <v>270</v>
      </c>
      <c r="B283" s="33" t="s">
        <v>259</v>
      </c>
      <c r="C283" s="5">
        <v>901</v>
      </c>
      <c r="D283" s="5" t="s">
        <v>90</v>
      </c>
      <c r="E283" s="5" t="s">
        <v>278</v>
      </c>
      <c r="F283" s="5"/>
      <c r="G283" s="6">
        <f>G284+G286+G288</f>
        <v>828.4000000000001</v>
      </c>
      <c r="H283" s="6">
        <f>H284+H286+H288</f>
        <v>828.4000000000001</v>
      </c>
      <c r="I283" s="6">
        <f>I284+I286+I288</f>
        <v>828.4000000000001</v>
      </c>
    </row>
    <row r="284" spans="1:9" ht="36">
      <c r="A284" s="4">
        <f t="shared" si="27"/>
        <v>271</v>
      </c>
      <c r="B284" s="25" t="s">
        <v>149</v>
      </c>
      <c r="C284" s="4">
        <v>901</v>
      </c>
      <c r="D284" s="4" t="s">
        <v>90</v>
      </c>
      <c r="E284" s="4" t="s">
        <v>279</v>
      </c>
      <c r="F284" s="4"/>
      <c r="G284" s="23">
        <f>G285</f>
        <v>550.6</v>
      </c>
      <c r="H284" s="23">
        <f>H285</f>
        <v>550.6</v>
      </c>
      <c r="I284" s="23">
        <f>I285</f>
        <v>550.6</v>
      </c>
    </row>
    <row r="285" spans="1:9" ht="15" customHeight="1">
      <c r="A285" s="4">
        <f t="shared" si="27"/>
        <v>272</v>
      </c>
      <c r="B285" s="25" t="s">
        <v>467</v>
      </c>
      <c r="C285" s="4">
        <v>901</v>
      </c>
      <c r="D285" s="4" t="s">
        <v>90</v>
      </c>
      <c r="E285" s="4" t="s">
        <v>279</v>
      </c>
      <c r="F285" s="4">
        <v>244</v>
      </c>
      <c r="G285" s="23">
        <v>550.6</v>
      </c>
      <c r="H285" s="23">
        <v>550.6</v>
      </c>
      <c r="I285" s="23">
        <v>550.6</v>
      </c>
    </row>
    <row r="286" spans="1:9" ht="48">
      <c r="A286" s="4">
        <f t="shared" si="27"/>
        <v>273</v>
      </c>
      <c r="B286" s="25" t="s">
        <v>347</v>
      </c>
      <c r="C286" s="4">
        <v>901</v>
      </c>
      <c r="D286" s="4" t="s">
        <v>90</v>
      </c>
      <c r="E286" s="4" t="s">
        <v>284</v>
      </c>
      <c r="F286" s="4"/>
      <c r="G286" s="23">
        <f>G287</f>
        <v>215.3</v>
      </c>
      <c r="H286" s="23">
        <f>H287</f>
        <v>215.3</v>
      </c>
      <c r="I286" s="23">
        <f>I287</f>
        <v>215.3</v>
      </c>
    </row>
    <row r="287" spans="1:9" ht="12.75" customHeight="1">
      <c r="A287" s="4">
        <f t="shared" si="27"/>
        <v>274</v>
      </c>
      <c r="B287" s="25" t="s">
        <v>467</v>
      </c>
      <c r="C287" s="4">
        <v>901</v>
      </c>
      <c r="D287" s="4" t="s">
        <v>90</v>
      </c>
      <c r="E287" s="4" t="s">
        <v>284</v>
      </c>
      <c r="F287" s="4">
        <v>244</v>
      </c>
      <c r="G287" s="23">
        <v>215.3</v>
      </c>
      <c r="H287" s="23">
        <v>215.3</v>
      </c>
      <c r="I287" s="23">
        <v>215.3</v>
      </c>
    </row>
    <row r="288" spans="1:9" ht="24">
      <c r="A288" s="4">
        <f t="shared" si="27"/>
        <v>275</v>
      </c>
      <c r="B288" s="25" t="s">
        <v>382</v>
      </c>
      <c r="C288" s="4">
        <v>901</v>
      </c>
      <c r="D288" s="4" t="s">
        <v>90</v>
      </c>
      <c r="E288" s="4" t="s">
        <v>348</v>
      </c>
      <c r="F288" s="4"/>
      <c r="G288" s="23">
        <f>G289</f>
        <v>62.5</v>
      </c>
      <c r="H288" s="23">
        <f>H289</f>
        <v>62.5</v>
      </c>
      <c r="I288" s="23">
        <f>I289</f>
        <v>62.5</v>
      </c>
    </row>
    <row r="289" spans="1:9" ht="12.75" customHeight="1">
      <c r="A289" s="4">
        <f t="shared" si="27"/>
        <v>276</v>
      </c>
      <c r="B289" s="25" t="s">
        <v>467</v>
      </c>
      <c r="C289" s="4">
        <v>901</v>
      </c>
      <c r="D289" s="4" t="s">
        <v>90</v>
      </c>
      <c r="E289" s="4" t="s">
        <v>348</v>
      </c>
      <c r="F289" s="4">
        <v>244</v>
      </c>
      <c r="G289" s="23">
        <v>62.5</v>
      </c>
      <c r="H289" s="23">
        <v>62.5</v>
      </c>
      <c r="I289" s="23">
        <v>62.5</v>
      </c>
    </row>
    <row r="290" spans="1:9" ht="12.75">
      <c r="A290" s="5">
        <f t="shared" si="27"/>
        <v>277</v>
      </c>
      <c r="B290" s="24" t="s">
        <v>91</v>
      </c>
      <c r="C290" s="5">
        <v>901</v>
      </c>
      <c r="D290" s="5" t="s">
        <v>92</v>
      </c>
      <c r="E290" s="5"/>
      <c r="F290" s="5"/>
      <c r="G290" s="6">
        <f>G291</f>
        <v>16954.899999999998</v>
      </c>
      <c r="H290" s="73">
        <v>5259.4</v>
      </c>
      <c r="I290" s="73">
        <v>4851</v>
      </c>
    </row>
    <row r="291" spans="1:9" ht="12.75">
      <c r="A291" s="5">
        <f t="shared" si="27"/>
        <v>278</v>
      </c>
      <c r="B291" s="33" t="s">
        <v>93</v>
      </c>
      <c r="C291" s="5">
        <v>901</v>
      </c>
      <c r="D291" s="5" t="s">
        <v>94</v>
      </c>
      <c r="E291" s="5"/>
      <c r="F291" s="5"/>
      <c r="G291" s="6">
        <f>G292+G317</f>
        <v>16954.899999999998</v>
      </c>
      <c r="H291" s="73">
        <v>5259.4</v>
      </c>
      <c r="I291" s="73">
        <v>4851</v>
      </c>
    </row>
    <row r="292" spans="1:9" ht="36">
      <c r="A292" s="4">
        <f t="shared" si="27"/>
        <v>279</v>
      </c>
      <c r="B292" s="25" t="s">
        <v>140</v>
      </c>
      <c r="C292" s="4">
        <v>901</v>
      </c>
      <c r="D292" s="4" t="s">
        <v>94</v>
      </c>
      <c r="E292" s="4" t="s">
        <v>224</v>
      </c>
      <c r="F292" s="4"/>
      <c r="G292" s="23">
        <f>G293</f>
        <v>12339.8</v>
      </c>
      <c r="H292" s="74">
        <v>5259.4</v>
      </c>
      <c r="I292" s="74">
        <v>4851</v>
      </c>
    </row>
    <row r="293" spans="1:9" ht="24">
      <c r="A293" s="5">
        <f t="shared" si="27"/>
        <v>280</v>
      </c>
      <c r="B293" s="33" t="s">
        <v>363</v>
      </c>
      <c r="C293" s="5">
        <v>901</v>
      </c>
      <c r="D293" s="5" t="s">
        <v>94</v>
      </c>
      <c r="E293" s="5" t="s">
        <v>364</v>
      </c>
      <c r="F293" s="4"/>
      <c r="G293" s="6">
        <f>G294+G296+G298+G300+G302+G304+G306+G308+G310+G312+G314</f>
        <v>12339.8</v>
      </c>
      <c r="H293" s="73">
        <v>5259.4</v>
      </c>
      <c r="I293" s="73">
        <v>4851</v>
      </c>
    </row>
    <row r="294" spans="1:9" ht="15" customHeight="1">
      <c r="A294" s="4">
        <f t="shared" si="27"/>
        <v>281</v>
      </c>
      <c r="B294" s="25" t="s">
        <v>196</v>
      </c>
      <c r="C294" s="4">
        <v>901</v>
      </c>
      <c r="D294" s="4" t="s">
        <v>94</v>
      </c>
      <c r="E294" s="4" t="s">
        <v>365</v>
      </c>
      <c r="F294" s="4"/>
      <c r="G294" s="23">
        <f>G295</f>
        <v>385.1</v>
      </c>
      <c r="H294" s="74">
        <v>385.1</v>
      </c>
      <c r="I294" s="74">
        <v>385.1</v>
      </c>
    </row>
    <row r="295" spans="1:9" ht="12" customHeight="1">
      <c r="A295" s="4">
        <f t="shared" si="27"/>
        <v>282</v>
      </c>
      <c r="B295" s="25" t="s">
        <v>467</v>
      </c>
      <c r="C295" s="4">
        <v>901</v>
      </c>
      <c r="D295" s="4" t="s">
        <v>94</v>
      </c>
      <c r="E295" s="4" t="s">
        <v>365</v>
      </c>
      <c r="F295" s="4">
        <v>244</v>
      </c>
      <c r="G295" s="23">
        <v>385.1</v>
      </c>
      <c r="H295" s="74">
        <v>385.1</v>
      </c>
      <c r="I295" s="74">
        <v>385.1</v>
      </c>
    </row>
    <row r="296" spans="1:9" ht="24">
      <c r="A296" s="4">
        <f t="shared" si="27"/>
        <v>283</v>
      </c>
      <c r="B296" s="25" t="s">
        <v>424</v>
      </c>
      <c r="C296" s="4">
        <v>901</v>
      </c>
      <c r="D296" s="4" t="s">
        <v>94</v>
      </c>
      <c r="E296" s="4" t="s">
        <v>425</v>
      </c>
      <c r="F296" s="4"/>
      <c r="G296" s="23">
        <f>G297</f>
        <v>41.7</v>
      </c>
      <c r="H296" s="31">
        <v>0</v>
      </c>
      <c r="I296" s="31">
        <v>0</v>
      </c>
    </row>
    <row r="297" spans="1:9" ht="12.75">
      <c r="A297" s="4">
        <f t="shared" si="27"/>
        <v>284</v>
      </c>
      <c r="B297" s="25" t="s">
        <v>54</v>
      </c>
      <c r="C297" s="4">
        <v>901</v>
      </c>
      <c r="D297" s="4" t="s">
        <v>94</v>
      </c>
      <c r="E297" s="4" t="s">
        <v>425</v>
      </c>
      <c r="F297" s="4">
        <v>540</v>
      </c>
      <c r="G297" s="23">
        <v>41.7</v>
      </c>
      <c r="H297" s="31">
        <v>0</v>
      </c>
      <c r="I297" s="31">
        <v>0</v>
      </c>
    </row>
    <row r="298" spans="1:9" ht="24">
      <c r="A298" s="4">
        <f t="shared" si="27"/>
        <v>285</v>
      </c>
      <c r="B298" s="25" t="s">
        <v>378</v>
      </c>
      <c r="C298" s="4">
        <v>901</v>
      </c>
      <c r="D298" s="4" t="s">
        <v>94</v>
      </c>
      <c r="E298" s="4" t="s">
        <v>379</v>
      </c>
      <c r="F298" s="4"/>
      <c r="G298" s="23">
        <f>G299</f>
        <v>218</v>
      </c>
      <c r="H298" s="74">
        <v>218</v>
      </c>
      <c r="I298" s="74">
        <v>218</v>
      </c>
    </row>
    <row r="299" spans="1:9" ht="12.75">
      <c r="A299" s="4">
        <f t="shared" si="27"/>
        <v>286</v>
      </c>
      <c r="B299" s="25" t="s">
        <v>54</v>
      </c>
      <c r="C299" s="4">
        <v>901</v>
      </c>
      <c r="D299" s="4" t="s">
        <v>94</v>
      </c>
      <c r="E299" s="4" t="s">
        <v>379</v>
      </c>
      <c r="F299" s="4">
        <v>540</v>
      </c>
      <c r="G299" s="23">
        <v>218</v>
      </c>
      <c r="H299" s="74">
        <v>218</v>
      </c>
      <c r="I299" s="74">
        <v>218</v>
      </c>
    </row>
    <row r="300" spans="1:9" ht="24">
      <c r="A300" s="4">
        <f t="shared" si="27"/>
        <v>287</v>
      </c>
      <c r="B300" s="25" t="s">
        <v>177</v>
      </c>
      <c r="C300" s="4">
        <v>901</v>
      </c>
      <c r="D300" s="4" t="s">
        <v>94</v>
      </c>
      <c r="E300" s="4" t="s">
        <v>366</v>
      </c>
      <c r="F300" s="4"/>
      <c r="G300" s="23">
        <f>G301</f>
        <v>152</v>
      </c>
      <c r="H300" s="74">
        <v>152</v>
      </c>
      <c r="I300" s="74">
        <v>152</v>
      </c>
    </row>
    <row r="301" spans="1:9" ht="12.75">
      <c r="A301" s="4">
        <f t="shared" si="27"/>
        <v>288</v>
      </c>
      <c r="B301" s="25" t="s">
        <v>54</v>
      </c>
      <c r="C301" s="4">
        <v>901</v>
      </c>
      <c r="D301" s="4" t="s">
        <v>94</v>
      </c>
      <c r="E301" s="4" t="s">
        <v>366</v>
      </c>
      <c r="F301" s="4">
        <v>540</v>
      </c>
      <c r="G301" s="23">
        <v>152</v>
      </c>
      <c r="H301" s="74">
        <v>152</v>
      </c>
      <c r="I301" s="74">
        <v>152</v>
      </c>
    </row>
    <row r="302" spans="1:9" ht="24">
      <c r="A302" s="4">
        <f t="shared" si="27"/>
        <v>289</v>
      </c>
      <c r="B302" s="25" t="s">
        <v>426</v>
      </c>
      <c r="C302" s="4">
        <v>901</v>
      </c>
      <c r="D302" s="4" t="s">
        <v>94</v>
      </c>
      <c r="E302" s="4" t="s">
        <v>427</v>
      </c>
      <c r="F302" s="4"/>
      <c r="G302" s="23">
        <f>G303</f>
        <v>1024.6</v>
      </c>
      <c r="H302" s="31">
        <v>0</v>
      </c>
      <c r="I302" s="31">
        <v>0</v>
      </c>
    </row>
    <row r="303" spans="1:9" ht="12.75">
      <c r="A303" s="4">
        <f t="shared" si="27"/>
        <v>290</v>
      </c>
      <c r="B303" s="25" t="s">
        <v>54</v>
      </c>
      <c r="C303" s="4">
        <v>901</v>
      </c>
      <c r="D303" s="4" t="s">
        <v>94</v>
      </c>
      <c r="E303" s="4" t="s">
        <v>427</v>
      </c>
      <c r="F303" s="4">
        <v>540</v>
      </c>
      <c r="G303" s="23">
        <v>1024.6</v>
      </c>
      <c r="H303" s="31">
        <v>0</v>
      </c>
      <c r="I303" s="31">
        <v>0</v>
      </c>
    </row>
    <row r="304" spans="1:9" ht="24">
      <c r="A304" s="4">
        <f t="shared" si="27"/>
        <v>291</v>
      </c>
      <c r="B304" s="25" t="s">
        <v>475</v>
      </c>
      <c r="C304" s="4">
        <v>901</v>
      </c>
      <c r="D304" s="4" t="s">
        <v>94</v>
      </c>
      <c r="E304" s="4" t="s">
        <v>370</v>
      </c>
      <c r="F304" s="4"/>
      <c r="G304" s="23">
        <f>G305</f>
        <v>4346.9</v>
      </c>
      <c r="H304" s="74">
        <v>4504.3</v>
      </c>
      <c r="I304" s="74">
        <v>4095.9</v>
      </c>
    </row>
    <row r="305" spans="1:9" ht="48">
      <c r="A305" s="4">
        <f t="shared" si="27"/>
        <v>292</v>
      </c>
      <c r="B305" s="25" t="s">
        <v>367</v>
      </c>
      <c r="C305" s="4">
        <v>901</v>
      </c>
      <c r="D305" s="4" t="s">
        <v>94</v>
      </c>
      <c r="E305" s="4" t="s">
        <v>370</v>
      </c>
      <c r="F305" s="4">
        <v>611</v>
      </c>
      <c r="G305" s="23">
        <v>4346.9</v>
      </c>
      <c r="H305" s="74">
        <v>4504.3</v>
      </c>
      <c r="I305" s="74">
        <v>4095.9</v>
      </c>
    </row>
    <row r="306" spans="1:9" ht="24">
      <c r="A306" s="4">
        <f t="shared" si="27"/>
        <v>293</v>
      </c>
      <c r="B306" s="25" t="s">
        <v>454</v>
      </c>
      <c r="C306" s="4">
        <v>901</v>
      </c>
      <c r="D306" s="4" t="s">
        <v>94</v>
      </c>
      <c r="E306" s="4" t="s">
        <v>429</v>
      </c>
      <c r="F306" s="4"/>
      <c r="G306" s="23">
        <f>G307</f>
        <v>3754.7</v>
      </c>
      <c r="H306" s="31">
        <v>0</v>
      </c>
      <c r="I306" s="31">
        <v>0</v>
      </c>
    </row>
    <row r="307" spans="1:9" ht="12.75">
      <c r="A307" s="4">
        <f t="shared" si="27"/>
        <v>294</v>
      </c>
      <c r="B307" s="25" t="s">
        <v>428</v>
      </c>
      <c r="C307" s="4">
        <v>901</v>
      </c>
      <c r="D307" s="4" t="s">
        <v>94</v>
      </c>
      <c r="E307" s="4" t="s">
        <v>429</v>
      </c>
      <c r="F307" s="4">
        <v>612</v>
      </c>
      <c r="G307" s="23">
        <v>3754.7</v>
      </c>
      <c r="H307" s="31">
        <v>0</v>
      </c>
      <c r="I307" s="31">
        <v>0</v>
      </c>
    </row>
    <row r="308" spans="1:9" ht="24">
      <c r="A308" s="4">
        <f t="shared" si="27"/>
        <v>295</v>
      </c>
      <c r="B308" s="18" t="s">
        <v>4</v>
      </c>
      <c r="C308" s="4">
        <v>901</v>
      </c>
      <c r="D308" s="4" t="s">
        <v>94</v>
      </c>
      <c r="E308" s="4" t="s">
        <v>5</v>
      </c>
      <c r="F308" s="4"/>
      <c r="G308" s="31">
        <f>G309</f>
        <v>275.4</v>
      </c>
      <c r="H308" s="31">
        <f>H309</f>
        <v>0</v>
      </c>
      <c r="I308" s="31">
        <f>I309</f>
        <v>0</v>
      </c>
    </row>
    <row r="309" spans="1:9" ht="12.75">
      <c r="A309" s="4">
        <f t="shared" si="27"/>
        <v>296</v>
      </c>
      <c r="B309" s="18" t="s">
        <v>54</v>
      </c>
      <c r="C309" s="4">
        <v>901</v>
      </c>
      <c r="D309" s="4" t="s">
        <v>94</v>
      </c>
      <c r="E309" s="4" t="s">
        <v>5</v>
      </c>
      <c r="F309" s="4">
        <v>540</v>
      </c>
      <c r="G309" s="31">
        <v>275.4</v>
      </c>
      <c r="H309" s="31">
        <v>0</v>
      </c>
      <c r="I309" s="31">
        <v>0</v>
      </c>
    </row>
    <row r="310" spans="1:9" ht="12.75">
      <c r="A310" s="4">
        <f t="shared" si="27"/>
        <v>297</v>
      </c>
      <c r="B310" s="25" t="s">
        <v>476</v>
      </c>
      <c r="C310" s="4">
        <v>901</v>
      </c>
      <c r="D310" s="4" t="s">
        <v>94</v>
      </c>
      <c r="E310" s="4" t="s">
        <v>477</v>
      </c>
      <c r="F310" s="4"/>
      <c r="G310" s="23">
        <f>G311</f>
        <v>600</v>
      </c>
      <c r="H310" s="23">
        <f>H311</f>
        <v>0</v>
      </c>
      <c r="I310" s="23">
        <f>I311</f>
        <v>0</v>
      </c>
    </row>
    <row r="311" spans="1:9" ht="12.75">
      <c r="A311" s="4">
        <f t="shared" si="27"/>
        <v>298</v>
      </c>
      <c r="B311" s="25" t="s">
        <v>54</v>
      </c>
      <c r="C311" s="4">
        <v>901</v>
      </c>
      <c r="D311" s="4" t="s">
        <v>94</v>
      </c>
      <c r="E311" s="4" t="s">
        <v>477</v>
      </c>
      <c r="F311" s="4">
        <v>540</v>
      </c>
      <c r="G311" s="23">
        <v>600</v>
      </c>
      <c r="H311" s="31">
        <v>0</v>
      </c>
      <c r="I311" s="31">
        <v>0</v>
      </c>
    </row>
    <row r="312" spans="1:9" ht="24">
      <c r="A312" s="4">
        <f t="shared" si="27"/>
        <v>299</v>
      </c>
      <c r="B312" s="18" t="s">
        <v>6</v>
      </c>
      <c r="C312" s="4">
        <v>901</v>
      </c>
      <c r="D312" s="4" t="s">
        <v>94</v>
      </c>
      <c r="E312" s="4" t="s">
        <v>8</v>
      </c>
      <c r="F312" s="4"/>
      <c r="G312" s="31">
        <f>G313</f>
        <v>229</v>
      </c>
      <c r="H312" s="31">
        <f>H313</f>
        <v>0</v>
      </c>
      <c r="I312" s="31">
        <f>I313</f>
        <v>0</v>
      </c>
    </row>
    <row r="313" spans="1:9" ht="12.75">
      <c r="A313" s="4">
        <f t="shared" si="27"/>
        <v>300</v>
      </c>
      <c r="B313" s="18" t="s">
        <v>54</v>
      </c>
      <c r="C313" s="4">
        <v>901</v>
      </c>
      <c r="D313" s="4" t="s">
        <v>94</v>
      </c>
      <c r="E313" s="4" t="s">
        <v>8</v>
      </c>
      <c r="F313" s="4">
        <v>540</v>
      </c>
      <c r="G313" s="31">
        <v>229</v>
      </c>
      <c r="H313" s="31">
        <v>0</v>
      </c>
      <c r="I313" s="31">
        <v>0</v>
      </c>
    </row>
    <row r="314" spans="1:9" ht="24">
      <c r="A314" s="4">
        <f t="shared" si="27"/>
        <v>301</v>
      </c>
      <c r="B314" s="18" t="s">
        <v>7</v>
      </c>
      <c r="C314" s="4">
        <v>901</v>
      </c>
      <c r="D314" s="4" t="s">
        <v>94</v>
      </c>
      <c r="E314" s="4" t="s">
        <v>9</v>
      </c>
      <c r="F314" s="4"/>
      <c r="G314" s="31">
        <f>G315+G316</f>
        <v>1312.4</v>
      </c>
      <c r="H314" s="31">
        <f>H315+H316</f>
        <v>0</v>
      </c>
      <c r="I314" s="31">
        <f>I315+I316</f>
        <v>0</v>
      </c>
    </row>
    <row r="315" spans="1:9" ht="12.75">
      <c r="A315" s="4">
        <f t="shared" si="27"/>
        <v>302</v>
      </c>
      <c r="B315" s="18" t="s">
        <v>54</v>
      </c>
      <c r="C315" s="4">
        <v>901</v>
      </c>
      <c r="D315" s="4" t="s">
        <v>94</v>
      </c>
      <c r="E315" s="4" t="s">
        <v>9</v>
      </c>
      <c r="F315" s="4">
        <v>540</v>
      </c>
      <c r="G315" s="31">
        <v>1201.7</v>
      </c>
      <c r="H315" s="31">
        <v>0</v>
      </c>
      <c r="I315" s="31">
        <v>0</v>
      </c>
    </row>
    <row r="316" spans="1:9" ht="48">
      <c r="A316" s="4">
        <f t="shared" si="27"/>
        <v>303</v>
      </c>
      <c r="B316" s="18" t="s">
        <v>367</v>
      </c>
      <c r="C316" s="4"/>
      <c r="D316" s="4"/>
      <c r="E316" s="4"/>
      <c r="F316" s="4">
        <v>611</v>
      </c>
      <c r="G316" s="31">
        <v>110.7</v>
      </c>
      <c r="H316" s="31">
        <v>0</v>
      </c>
      <c r="I316" s="31">
        <v>0</v>
      </c>
    </row>
    <row r="317" spans="1:9" ht="12.75">
      <c r="A317" s="5">
        <f t="shared" si="27"/>
        <v>304</v>
      </c>
      <c r="B317" s="28" t="s">
        <v>133</v>
      </c>
      <c r="C317" s="5">
        <v>901</v>
      </c>
      <c r="D317" s="5" t="s">
        <v>94</v>
      </c>
      <c r="E317" s="5" t="s">
        <v>3</v>
      </c>
      <c r="F317" s="5"/>
      <c r="G317" s="30">
        <f>G318</f>
        <v>4615.099999999999</v>
      </c>
      <c r="H317" s="30">
        <f>H318</f>
        <v>0</v>
      </c>
      <c r="I317" s="30">
        <f>I318</f>
        <v>0</v>
      </c>
    </row>
    <row r="318" spans="1:9" ht="48">
      <c r="A318" s="4">
        <f t="shared" si="27"/>
        <v>305</v>
      </c>
      <c r="B318" s="18" t="s">
        <v>2</v>
      </c>
      <c r="C318" s="4">
        <v>901</v>
      </c>
      <c r="D318" s="4" t="s">
        <v>94</v>
      </c>
      <c r="E318" s="4" t="s">
        <v>3</v>
      </c>
      <c r="F318" s="4"/>
      <c r="G318" s="31">
        <f>G319+G320</f>
        <v>4615.099999999999</v>
      </c>
      <c r="H318" s="31">
        <f>H319+H320</f>
        <v>0</v>
      </c>
      <c r="I318" s="31">
        <f>I319+I320</f>
        <v>0</v>
      </c>
    </row>
    <row r="319" spans="1:9" ht="12.75">
      <c r="A319" s="4">
        <f t="shared" si="27"/>
        <v>306</v>
      </c>
      <c r="B319" s="18" t="s">
        <v>54</v>
      </c>
      <c r="C319" s="4">
        <v>901</v>
      </c>
      <c r="D319" s="4" t="s">
        <v>94</v>
      </c>
      <c r="E319" s="4" t="s">
        <v>3</v>
      </c>
      <c r="F319" s="4">
        <v>540</v>
      </c>
      <c r="G319" s="31">
        <v>4568.9</v>
      </c>
      <c r="H319" s="31">
        <v>0</v>
      </c>
      <c r="I319" s="31">
        <v>0</v>
      </c>
    </row>
    <row r="320" spans="1:9" ht="12.75">
      <c r="A320" s="4">
        <f t="shared" si="27"/>
        <v>307</v>
      </c>
      <c r="B320" s="18" t="s">
        <v>428</v>
      </c>
      <c r="C320" s="4"/>
      <c r="D320" s="4"/>
      <c r="E320" s="4"/>
      <c r="F320" s="4">
        <v>612</v>
      </c>
      <c r="G320" s="31">
        <v>46.2</v>
      </c>
      <c r="H320" s="31">
        <v>0</v>
      </c>
      <c r="I320" s="31">
        <v>0</v>
      </c>
    </row>
    <row r="321" spans="1:9" ht="12.75">
      <c r="A321" s="5">
        <f t="shared" si="27"/>
        <v>308</v>
      </c>
      <c r="B321" s="24" t="s">
        <v>95</v>
      </c>
      <c r="C321" s="5">
        <v>901</v>
      </c>
      <c r="D321" s="5" t="s">
        <v>96</v>
      </c>
      <c r="E321" s="5"/>
      <c r="F321" s="5"/>
      <c r="G321" s="6">
        <f>G322+G350</f>
        <v>88842.20000000001</v>
      </c>
      <c r="H321" s="6">
        <f>H322+H350</f>
        <v>67817.3</v>
      </c>
      <c r="I321" s="6">
        <f>I322+I350</f>
        <v>66445.90000000001</v>
      </c>
    </row>
    <row r="322" spans="1:9" ht="12.75">
      <c r="A322" s="5">
        <f t="shared" si="27"/>
        <v>309</v>
      </c>
      <c r="B322" s="33" t="s">
        <v>97</v>
      </c>
      <c r="C322" s="5">
        <v>901</v>
      </c>
      <c r="D322" s="5" t="s">
        <v>98</v>
      </c>
      <c r="E322" s="5"/>
      <c r="F322" s="5"/>
      <c r="G322" s="6">
        <f>G323</f>
        <v>83919.50000000001</v>
      </c>
      <c r="H322" s="6">
        <f>H323</f>
        <v>63064.200000000004</v>
      </c>
      <c r="I322" s="6">
        <f>I323</f>
        <v>61692.8</v>
      </c>
    </row>
    <row r="323" spans="1:9" ht="36">
      <c r="A323" s="4">
        <f t="shared" si="27"/>
        <v>310</v>
      </c>
      <c r="B323" s="25" t="s">
        <v>26</v>
      </c>
      <c r="C323" s="4">
        <v>901</v>
      </c>
      <c r="D323" s="4" t="s">
        <v>98</v>
      </c>
      <c r="E323" s="4" t="s">
        <v>224</v>
      </c>
      <c r="F323" s="4"/>
      <c r="G323" s="23">
        <f>G324+G336+G343</f>
        <v>83919.50000000001</v>
      </c>
      <c r="H323" s="23">
        <f>H324+H336+H343</f>
        <v>63064.200000000004</v>
      </c>
      <c r="I323" s="23">
        <f>I324+I336+I343</f>
        <v>61692.8</v>
      </c>
    </row>
    <row r="324" spans="1:9" ht="27.75" customHeight="1">
      <c r="A324" s="5">
        <f t="shared" si="27"/>
        <v>311</v>
      </c>
      <c r="B324" s="33" t="s">
        <v>186</v>
      </c>
      <c r="C324" s="5">
        <v>901</v>
      </c>
      <c r="D324" s="5" t="s">
        <v>98</v>
      </c>
      <c r="E324" s="5" t="s">
        <v>329</v>
      </c>
      <c r="F324" s="5"/>
      <c r="G324" s="6">
        <f>G325+G328+G331+G334</f>
        <v>57253.700000000004</v>
      </c>
      <c r="H324" s="6">
        <f>H325+H328+H331+H334</f>
        <v>57292.3</v>
      </c>
      <c r="I324" s="6">
        <f>I325+I328+I331+I334</f>
        <v>57292.3</v>
      </c>
    </row>
    <row r="325" spans="1:9" ht="38.25" customHeight="1">
      <c r="A325" s="4">
        <f t="shared" si="27"/>
        <v>312</v>
      </c>
      <c r="B325" s="25" t="s">
        <v>187</v>
      </c>
      <c r="C325" s="4">
        <v>901</v>
      </c>
      <c r="D325" s="4" t="s">
        <v>98</v>
      </c>
      <c r="E325" s="4" t="s">
        <v>330</v>
      </c>
      <c r="F325" s="4"/>
      <c r="G325" s="23">
        <f>G326+G327</f>
        <v>3746.3</v>
      </c>
      <c r="H325" s="23">
        <f>H326+H327</f>
        <v>3748.3</v>
      </c>
      <c r="I325" s="23">
        <f>I326+I327</f>
        <v>3748.3</v>
      </c>
    </row>
    <row r="326" spans="1:9" ht="14.25" customHeight="1">
      <c r="A326" s="4">
        <f t="shared" si="27"/>
        <v>313</v>
      </c>
      <c r="B326" s="25" t="s">
        <v>467</v>
      </c>
      <c r="C326" s="4">
        <v>901</v>
      </c>
      <c r="D326" s="4" t="s">
        <v>98</v>
      </c>
      <c r="E326" s="4" t="s">
        <v>330</v>
      </c>
      <c r="F326" s="4">
        <v>244</v>
      </c>
      <c r="G326" s="23">
        <v>37</v>
      </c>
      <c r="H326" s="23">
        <v>39</v>
      </c>
      <c r="I326" s="23">
        <v>39</v>
      </c>
    </row>
    <row r="327" spans="1:9" ht="24">
      <c r="A327" s="4">
        <f t="shared" si="27"/>
        <v>314</v>
      </c>
      <c r="B327" s="25" t="s">
        <v>156</v>
      </c>
      <c r="C327" s="4"/>
      <c r="D327" s="4"/>
      <c r="E327" s="4"/>
      <c r="F327" s="4">
        <v>313</v>
      </c>
      <c r="G327" s="23">
        <v>3709.3</v>
      </c>
      <c r="H327" s="23">
        <v>3709.3</v>
      </c>
      <c r="I327" s="23">
        <v>3709.3</v>
      </c>
    </row>
    <row r="328" spans="1:9" ht="48">
      <c r="A328" s="4">
        <f t="shared" si="27"/>
        <v>315</v>
      </c>
      <c r="B328" s="25" t="s">
        <v>188</v>
      </c>
      <c r="C328" s="4">
        <v>901</v>
      </c>
      <c r="D328" s="4" t="s">
        <v>98</v>
      </c>
      <c r="E328" s="4" t="s">
        <v>331</v>
      </c>
      <c r="F328" s="4"/>
      <c r="G328" s="23">
        <f>G329+G330</f>
        <v>47833.9</v>
      </c>
      <c r="H328" s="23">
        <f>H329+H330</f>
        <v>47769</v>
      </c>
      <c r="I328" s="23">
        <f>I329+I330</f>
        <v>47769</v>
      </c>
    </row>
    <row r="329" spans="1:9" ht="13.5" customHeight="1">
      <c r="A329" s="4">
        <f t="shared" si="27"/>
        <v>316</v>
      </c>
      <c r="B329" s="25" t="s">
        <v>467</v>
      </c>
      <c r="C329" s="4">
        <v>901</v>
      </c>
      <c r="D329" s="4" t="s">
        <v>98</v>
      </c>
      <c r="E329" s="4" t="s">
        <v>331</v>
      </c>
      <c r="F329" s="4">
        <v>244</v>
      </c>
      <c r="G329" s="23">
        <v>675.6</v>
      </c>
      <c r="H329" s="23">
        <v>675.6</v>
      </c>
      <c r="I329" s="23">
        <v>675.6</v>
      </c>
    </row>
    <row r="330" spans="1:9" ht="24">
      <c r="A330" s="4">
        <f t="shared" si="27"/>
        <v>317</v>
      </c>
      <c r="B330" s="25" t="s">
        <v>156</v>
      </c>
      <c r="C330" s="4"/>
      <c r="D330" s="4"/>
      <c r="E330" s="4"/>
      <c r="F330" s="4">
        <v>313</v>
      </c>
      <c r="G330" s="23">
        <v>47158.3</v>
      </c>
      <c r="H330" s="23">
        <v>47093.4</v>
      </c>
      <c r="I330" s="23">
        <v>47093.4</v>
      </c>
    </row>
    <row r="331" spans="1:9" ht="36">
      <c r="A331" s="4">
        <f t="shared" si="27"/>
        <v>318</v>
      </c>
      <c r="B331" s="25" t="s">
        <v>189</v>
      </c>
      <c r="C331" s="4">
        <v>901</v>
      </c>
      <c r="D331" s="4" t="s">
        <v>98</v>
      </c>
      <c r="E331" s="4" t="s">
        <v>332</v>
      </c>
      <c r="F331" s="4"/>
      <c r="G331" s="23">
        <f>G332+G333</f>
        <v>5661</v>
      </c>
      <c r="H331" s="23">
        <f>H332+H333</f>
        <v>5775</v>
      </c>
      <c r="I331" s="23">
        <f>I332+I333</f>
        <v>5775</v>
      </c>
    </row>
    <row r="332" spans="1:9" ht="12.75" customHeight="1">
      <c r="A332" s="4">
        <f t="shared" si="27"/>
        <v>319</v>
      </c>
      <c r="B332" s="25" t="s">
        <v>467</v>
      </c>
      <c r="C332" s="4">
        <v>901</v>
      </c>
      <c r="D332" s="4" t="s">
        <v>98</v>
      </c>
      <c r="E332" s="4" t="s">
        <v>332</v>
      </c>
      <c r="F332" s="4">
        <v>244</v>
      </c>
      <c r="G332" s="23">
        <v>102.1</v>
      </c>
      <c r="H332" s="23">
        <v>111.3</v>
      </c>
      <c r="I332" s="23">
        <v>111.3</v>
      </c>
    </row>
    <row r="333" spans="1:9" ht="24">
      <c r="A333" s="4">
        <f t="shared" si="27"/>
        <v>320</v>
      </c>
      <c r="B333" s="25" t="s">
        <v>156</v>
      </c>
      <c r="C333" s="4"/>
      <c r="D333" s="4"/>
      <c r="E333" s="4"/>
      <c r="F333" s="4">
        <v>313</v>
      </c>
      <c r="G333" s="23">
        <v>5558.9</v>
      </c>
      <c r="H333" s="23">
        <v>5663.7</v>
      </c>
      <c r="I333" s="23">
        <v>5663.7</v>
      </c>
    </row>
    <row r="334" spans="1:9" ht="39.75" customHeight="1">
      <c r="A334" s="4">
        <f t="shared" si="27"/>
        <v>321</v>
      </c>
      <c r="B334" s="25" t="s">
        <v>488</v>
      </c>
      <c r="C334" s="4">
        <v>901</v>
      </c>
      <c r="D334" s="4" t="s">
        <v>98</v>
      </c>
      <c r="E334" s="4" t="s">
        <v>489</v>
      </c>
      <c r="F334" s="4"/>
      <c r="G334" s="23">
        <f>G335</f>
        <v>12.5</v>
      </c>
      <c r="H334" s="23">
        <f>H335</f>
        <v>0</v>
      </c>
      <c r="I334" s="23">
        <f>I335</f>
        <v>0</v>
      </c>
    </row>
    <row r="335" spans="1:9" ht="12.75">
      <c r="A335" s="4">
        <f t="shared" si="27"/>
        <v>322</v>
      </c>
      <c r="B335" s="25" t="s">
        <v>467</v>
      </c>
      <c r="C335" s="4">
        <v>901</v>
      </c>
      <c r="D335" s="4" t="s">
        <v>98</v>
      </c>
      <c r="E335" s="4" t="s">
        <v>489</v>
      </c>
      <c r="F335" s="4">
        <v>313</v>
      </c>
      <c r="G335" s="23">
        <v>12.5</v>
      </c>
      <c r="H335" s="23">
        <v>0</v>
      </c>
      <c r="I335" s="23">
        <v>0</v>
      </c>
    </row>
    <row r="336" spans="1:9" ht="24">
      <c r="A336" s="5">
        <f aca="true" t="shared" si="29" ref="A336:A399">A335+1</f>
        <v>323</v>
      </c>
      <c r="B336" s="33" t="s">
        <v>141</v>
      </c>
      <c r="C336" s="5">
        <v>901</v>
      </c>
      <c r="D336" s="5" t="s">
        <v>98</v>
      </c>
      <c r="E336" s="5" t="s">
        <v>241</v>
      </c>
      <c r="F336" s="5"/>
      <c r="G336" s="6">
        <f>G337+G339+G341</f>
        <v>23368</v>
      </c>
      <c r="H336" s="6">
        <f>H337+H339+H341</f>
        <v>4955.1</v>
      </c>
      <c r="I336" s="6">
        <f>I337+I339+I341</f>
        <v>3617.8</v>
      </c>
    </row>
    <row r="337" spans="1:9" ht="36">
      <c r="A337" s="4">
        <f t="shared" si="29"/>
        <v>324</v>
      </c>
      <c r="B337" s="18" t="s">
        <v>394</v>
      </c>
      <c r="C337" s="4">
        <v>901</v>
      </c>
      <c r="D337" s="4" t="s">
        <v>98</v>
      </c>
      <c r="E337" s="4" t="s">
        <v>504</v>
      </c>
      <c r="F337" s="4"/>
      <c r="G337" s="31">
        <f>G338</f>
        <v>12307.1</v>
      </c>
      <c r="H337" s="31">
        <f>H338</f>
        <v>0</v>
      </c>
      <c r="I337" s="31">
        <f>I338</f>
        <v>0</v>
      </c>
    </row>
    <row r="338" spans="1:9" ht="12.75">
      <c r="A338" s="4">
        <f t="shared" si="29"/>
        <v>325</v>
      </c>
      <c r="B338" s="18" t="s">
        <v>144</v>
      </c>
      <c r="C338" s="4">
        <v>901</v>
      </c>
      <c r="D338" s="4" t="s">
        <v>98</v>
      </c>
      <c r="E338" s="4" t="s">
        <v>504</v>
      </c>
      <c r="F338" s="4">
        <v>322</v>
      </c>
      <c r="G338" s="31">
        <v>12307.1</v>
      </c>
      <c r="H338" s="31">
        <v>0</v>
      </c>
      <c r="I338" s="31">
        <v>0</v>
      </c>
    </row>
    <row r="339" spans="1:9" ht="36">
      <c r="A339" s="4">
        <f t="shared" si="29"/>
        <v>326</v>
      </c>
      <c r="B339" s="18" t="s">
        <v>394</v>
      </c>
      <c r="C339" s="4">
        <v>901</v>
      </c>
      <c r="D339" s="4" t="s">
        <v>98</v>
      </c>
      <c r="E339" s="4" t="s">
        <v>505</v>
      </c>
      <c r="F339" s="4"/>
      <c r="G339" s="31">
        <f>G340</f>
        <v>7929.9</v>
      </c>
      <c r="H339" s="31">
        <f>H340</f>
        <v>4955.1</v>
      </c>
      <c r="I339" s="31">
        <f>I340</f>
        <v>3617.8</v>
      </c>
    </row>
    <row r="340" spans="1:9" ht="12.75">
      <c r="A340" s="4">
        <f t="shared" si="29"/>
        <v>327</v>
      </c>
      <c r="B340" s="18" t="s">
        <v>144</v>
      </c>
      <c r="C340" s="4">
        <v>901</v>
      </c>
      <c r="D340" s="4" t="s">
        <v>98</v>
      </c>
      <c r="E340" s="4" t="s">
        <v>505</v>
      </c>
      <c r="F340" s="4">
        <v>322</v>
      </c>
      <c r="G340" s="31">
        <v>7929.9</v>
      </c>
      <c r="H340" s="31">
        <v>4955.1</v>
      </c>
      <c r="I340" s="31">
        <v>3617.8</v>
      </c>
    </row>
    <row r="341" spans="1:9" ht="36">
      <c r="A341" s="4">
        <f t="shared" si="29"/>
        <v>328</v>
      </c>
      <c r="B341" s="18" t="s">
        <v>394</v>
      </c>
      <c r="C341" s="52">
        <v>901</v>
      </c>
      <c r="D341" s="4" t="s">
        <v>98</v>
      </c>
      <c r="E341" s="4" t="s">
        <v>506</v>
      </c>
      <c r="F341" s="4"/>
      <c r="G341" s="31">
        <f>G342</f>
        <v>3131</v>
      </c>
      <c r="H341" s="31">
        <f>H342</f>
        <v>0</v>
      </c>
      <c r="I341" s="31">
        <f>I342</f>
        <v>0</v>
      </c>
    </row>
    <row r="342" spans="1:9" ht="12.75">
      <c r="A342" s="4">
        <f t="shared" si="29"/>
        <v>329</v>
      </c>
      <c r="B342" s="18" t="s">
        <v>144</v>
      </c>
      <c r="C342" s="4">
        <v>901</v>
      </c>
      <c r="D342" s="4" t="s">
        <v>98</v>
      </c>
      <c r="E342" s="4" t="s">
        <v>506</v>
      </c>
      <c r="F342" s="4">
        <v>322</v>
      </c>
      <c r="G342" s="31">
        <v>3131</v>
      </c>
      <c r="H342" s="31">
        <v>0</v>
      </c>
      <c r="I342" s="31">
        <v>0</v>
      </c>
    </row>
    <row r="343" spans="1:9" ht="12.75">
      <c r="A343" s="5">
        <f t="shared" si="29"/>
        <v>330</v>
      </c>
      <c r="B343" s="33" t="s">
        <v>142</v>
      </c>
      <c r="C343" s="5">
        <v>901</v>
      </c>
      <c r="D343" s="5" t="s">
        <v>98</v>
      </c>
      <c r="E343" s="5" t="s">
        <v>333</v>
      </c>
      <c r="F343" s="5"/>
      <c r="G343" s="6">
        <f>G344+G346+G348</f>
        <v>3297.8</v>
      </c>
      <c r="H343" s="6">
        <f>H344+H346+H348</f>
        <v>816.8</v>
      </c>
      <c r="I343" s="6">
        <f>I344+I346+I348</f>
        <v>782.7</v>
      </c>
    </row>
    <row r="344" spans="1:9" ht="24">
      <c r="A344" s="4">
        <f t="shared" si="29"/>
        <v>331</v>
      </c>
      <c r="B344" s="25" t="s">
        <v>143</v>
      </c>
      <c r="C344" s="4">
        <v>901</v>
      </c>
      <c r="D344" s="4" t="s">
        <v>98</v>
      </c>
      <c r="E344" s="4" t="s">
        <v>483</v>
      </c>
      <c r="F344" s="4"/>
      <c r="G344" s="23">
        <f>G345</f>
        <v>600.9</v>
      </c>
      <c r="H344" s="23">
        <f>H345</f>
        <v>0</v>
      </c>
      <c r="I344" s="23">
        <f>I345</f>
        <v>0</v>
      </c>
    </row>
    <row r="345" spans="1:9" ht="12.75">
      <c r="A345" s="4">
        <f t="shared" si="29"/>
        <v>332</v>
      </c>
      <c r="B345" s="25" t="s">
        <v>144</v>
      </c>
      <c r="C345" s="4">
        <v>901</v>
      </c>
      <c r="D345" s="4" t="s">
        <v>98</v>
      </c>
      <c r="E345" s="4" t="s">
        <v>483</v>
      </c>
      <c r="F345" s="4">
        <v>322</v>
      </c>
      <c r="G345" s="23">
        <v>600.9</v>
      </c>
      <c r="H345" s="23">
        <v>0</v>
      </c>
      <c r="I345" s="23">
        <v>0</v>
      </c>
    </row>
    <row r="346" spans="1:9" ht="24">
      <c r="A346" s="4">
        <f t="shared" si="29"/>
        <v>333</v>
      </c>
      <c r="B346" s="25" t="s">
        <v>143</v>
      </c>
      <c r="C346" s="4">
        <v>901</v>
      </c>
      <c r="D346" s="4" t="s">
        <v>98</v>
      </c>
      <c r="E346" s="4" t="s">
        <v>10</v>
      </c>
      <c r="F346" s="4"/>
      <c r="G346" s="23">
        <f>G347</f>
        <v>1868.4</v>
      </c>
      <c r="H346" s="23">
        <f>H347</f>
        <v>816.8</v>
      </c>
      <c r="I346" s="23">
        <f>I347</f>
        <v>782.7</v>
      </c>
    </row>
    <row r="347" spans="1:9" ht="12.75">
      <c r="A347" s="4">
        <f t="shared" si="29"/>
        <v>334</v>
      </c>
      <c r="B347" s="25" t="s">
        <v>144</v>
      </c>
      <c r="C347" s="4">
        <v>901</v>
      </c>
      <c r="D347" s="4" t="s">
        <v>98</v>
      </c>
      <c r="E347" s="4" t="s">
        <v>10</v>
      </c>
      <c r="F347" s="4">
        <v>322</v>
      </c>
      <c r="G347" s="23">
        <v>1868.4</v>
      </c>
      <c r="H347" s="66">
        <v>816.8</v>
      </c>
      <c r="I347" s="66">
        <v>782.7</v>
      </c>
    </row>
    <row r="348" spans="1:9" ht="24">
      <c r="A348" s="4">
        <f t="shared" si="29"/>
        <v>335</v>
      </c>
      <c r="B348" s="25" t="s">
        <v>143</v>
      </c>
      <c r="C348" s="4">
        <v>901</v>
      </c>
      <c r="D348" s="4" t="s">
        <v>98</v>
      </c>
      <c r="E348" s="4" t="s">
        <v>478</v>
      </c>
      <c r="F348" s="4"/>
      <c r="G348" s="23">
        <f>G349</f>
        <v>828.5</v>
      </c>
      <c r="H348" s="23">
        <f>H349</f>
        <v>0</v>
      </c>
      <c r="I348" s="23">
        <f>I349</f>
        <v>0</v>
      </c>
    </row>
    <row r="349" spans="1:9" ht="12.75">
      <c r="A349" s="4">
        <f t="shared" si="29"/>
        <v>336</v>
      </c>
      <c r="B349" s="25" t="s">
        <v>144</v>
      </c>
      <c r="C349" s="4">
        <v>901</v>
      </c>
      <c r="D349" s="4" t="s">
        <v>98</v>
      </c>
      <c r="E349" s="4" t="s">
        <v>478</v>
      </c>
      <c r="F349" s="4">
        <v>322</v>
      </c>
      <c r="G349" s="23">
        <v>828.5</v>
      </c>
      <c r="H349" s="23">
        <v>0</v>
      </c>
      <c r="I349" s="23">
        <v>0</v>
      </c>
    </row>
    <row r="350" spans="1:9" ht="12.75">
      <c r="A350" s="5">
        <f t="shared" si="29"/>
        <v>337</v>
      </c>
      <c r="B350" s="33" t="s">
        <v>99</v>
      </c>
      <c r="C350" s="5">
        <v>901</v>
      </c>
      <c r="D350" s="5" t="s">
        <v>100</v>
      </c>
      <c r="E350" s="5"/>
      <c r="F350" s="5"/>
      <c r="G350" s="6">
        <f>G351+G385</f>
        <v>4922.7</v>
      </c>
      <c r="H350" s="6">
        <f>H351+H385</f>
        <v>4753.099999999999</v>
      </c>
      <c r="I350" s="6">
        <f>I351+I385</f>
        <v>4753.099999999999</v>
      </c>
    </row>
    <row r="351" spans="1:9" ht="36">
      <c r="A351" s="4">
        <f t="shared" si="29"/>
        <v>338</v>
      </c>
      <c r="B351" s="25" t="s">
        <v>334</v>
      </c>
      <c r="C351" s="4">
        <v>901</v>
      </c>
      <c r="D351" s="4" t="s">
        <v>100</v>
      </c>
      <c r="E351" s="4" t="s">
        <v>224</v>
      </c>
      <c r="F351" s="4"/>
      <c r="G351" s="23">
        <f>G352+G373</f>
        <v>4810.7</v>
      </c>
      <c r="H351" s="23">
        <f>H352+H373</f>
        <v>4753.099999999999</v>
      </c>
      <c r="I351" s="23">
        <f>I352+I373</f>
        <v>4753.099999999999</v>
      </c>
    </row>
    <row r="352" spans="1:9" ht="24">
      <c r="A352" s="5">
        <f t="shared" si="29"/>
        <v>339</v>
      </c>
      <c r="B352" s="33" t="s">
        <v>145</v>
      </c>
      <c r="C352" s="5">
        <v>901</v>
      </c>
      <c r="D352" s="5" t="s">
        <v>100</v>
      </c>
      <c r="E352" s="5" t="s">
        <v>308</v>
      </c>
      <c r="F352" s="5"/>
      <c r="G352" s="6">
        <f>G353+G355+G357+G359+G361+G364+G367+G369+G371</f>
        <v>1507.8999999999999</v>
      </c>
      <c r="H352" s="6">
        <f>H353+H355+H357+H359+H361+H364+H367+H369</f>
        <v>1387.3999999999999</v>
      </c>
      <c r="I352" s="6">
        <f>I353+I355+I357+I359+I361+I364+I367+I369</f>
        <v>1387.3999999999999</v>
      </c>
    </row>
    <row r="353" spans="1:9" ht="48">
      <c r="A353" s="4">
        <f t="shared" si="29"/>
        <v>340</v>
      </c>
      <c r="B353" s="25" t="s">
        <v>146</v>
      </c>
      <c r="C353" s="4">
        <v>901</v>
      </c>
      <c r="D353" s="4" t="s">
        <v>100</v>
      </c>
      <c r="E353" s="4" t="s">
        <v>335</v>
      </c>
      <c r="F353" s="4"/>
      <c r="G353" s="23">
        <f>G354</f>
        <v>198.4</v>
      </c>
      <c r="H353" s="23">
        <f>H354</f>
        <v>198.4</v>
      </c>
      <c r="I353" s="23">
        <f>I354</f>
        <v>198.4</v>
      </c>
    </row>
    <row r="354" spans="1:9" ht="14.25" customHeight="1">
      <c r="A354" s="4">
        <f t="shared" si="29"/>
        <v>341</v>
      </c>
      <c r="B354" s="25" t="s">
        <v>467</v>
      </c>
      <c r="C354" s="4">
        <v>901</v>
      </c>
      <c r="D354" s="4" t="s">
        <v>100</v>
      </c>
      <c r="E354" s="4" t="s">
        <v>335</v>
      </c>
      <c r="F354" s="4">
        <v>244</v>
      </c>
      <c r="G354" s="23">
        <v>198.4</v>
      </c>
      <c r="H354" s="66">
        <v>198.4</v>
      </c>
      <c r="I354" s="66">
        <v>198.4</v>
      </c>
    </row>
    <row r="355" spans="1:9" ht="36">
      <c r="A355" s="4">
        <f t="shared" si="29"/>
        <v>342</v>
      </c>
      <c r="B355" s="25" t="s">
        <v>164</v>
      </c>
      <c r="C355" s="4">
        <v>901</v>
      </c>
      <c r="D355" s="4" t="s">
        <v>100</v>
      </c>
      <c r="E355" s="4" t="s">
        <v>336</v>
      </c>
      <c r="F355" s="4"/>
      <c r="G355" s="23">
        <f>G356</f>
        <v>126.7</v>
      </c>
      <c r="H355" s="23">
        <f>H356</f>
        <v>126.7</v>
      </c>
      <c r="I355" s="23">
        <f>I356</f>
        <v>126.7</v>
      </c>
    </row>
    <row r="356" spans="1:9" ht="12.75" customHeight="1">
      <c r="A356" s="4">
        <f t="shared" si="29"/>
        <v>343</v>
      </c>
      <c r="B356" s="25" t="s">
        <v>467</v>
      </c>
      <c r="C356" s="4">
        <v>901</v>
      </c>
      <c r="D356" s="4" t="s">
        <v>100</v>
      </c>
      <c r="E356" s="4" t="s">
        <v>336</v>
      </c>
      <c r="F356" s="4">
        <v>244</v>
      </c>
      <c r="G356" s="23">
        <v>126.7</v>
      </c>
      <c r="H356" s="66">
        <v>126.7</v>
      </c>
      <c r="I356" s="66">
        <v>126.7</v>
      </c>
    </row>
    <row r="357" spans="1:9" ht="24">
      <c r="A357" s="4">
        <f t="shared" si="29"/>
        <v>344</v>
      </c>
      <c r="B357" s="25" t="s">
        <v>337</v>
      </c>
      <c r="C357" s="4">
        <v>901</v>
      </c>
      <c r="D357" s="4" t="s">
        <v>100</v>
      </c>
      <c r="E357" s="4" t="s">
        <v>338</v>
      </c>
      <c r="F357" s="4"/>
      <c r="G357" s="23">
        <f>G358</f>
        <v>442.5</v>
      </c>
      <c r="H357" s="23">
        <f>H358</f>
        <v>442.5</v>
      </c>
      <c r="I357" s="23">
        <f>I358</f>
        <v>442.5</v>
      </c>
    </row>
    <row r="358" spans="1:9" ht="13.5" customHeight="1">
      <c r="A358" s="4">
        <f t="shared" si="29"/>
        <v>345</v>
      </c>
      <c r="B358" s="25" t="s">
        <v>467</v>
      </c>
      <c r="C358" s="4">
        <v>901</v>
      </c>
      <c r="D358" s="4">
        <v>1006</v>
      </c>
      <c r="E358" s="4" t="s">
        <v>338</v>
      </c>
      <c r="F358" s="4">
        <v>244</v>
      </c>
      <c r="G358" s="23">
        <v>442.5</v>
      </c>
      <c r="H358" s="66">
        <v>442.5</v>
      </c>
      <c r="I358" s="66">
        <v>442.5</v>
      </c>
    </row>
    <row r="359" spans="1:9" ht="39.75" customHeight="1">
      <c r="A359" s="4">
        <f t="shared" si="29"/>
        <v>346</v>
      </c>
      <c r="B359" s="25" t="s">
        <v>457</v>
      </c>
      <c r="C359" s="4">
        <v>901</v>
      </c>
      <c r="D359" s="4" t="s">
        <v>100</v>
      </c>
      <c r="E359" s="4" t="s">
        <v>339</v>
      </c>
      <c r="F359" s="4"/>
      <c r="G359" s="23">
        <f>G360</f>
        <v>246.6</v>
      </c>
      <c r="H359" s="23">
        <f>H360</f>
        <v>246.6</v>
      </c>
      <c r="I359" s="23">
        <f>I360</f>
        <v>246.6</v>
      </c>
    </row>
    <row r="360" spans="1:9" ht="24">
      <c r="A360" s="4">
        <f t="shared" si="29"/>
        <v>347</v>
      </c>
      <c r="B360" s="25" t="s">
        <v>147</v>
      </c>
      <c r="C360" s="4">
        <v>901</v>
      </c>
      <c r="D360" s="4" t="s">
        <v>100</v>
      </c>
      <c r="E360" s="4" t="s">
        <v>339</v>
      </c>
      <c r="F360" s="4">
        <v>313</v>
      </c>
      <c r="G360" s="23">
        <v>246.6</v>
      </c>
      <c r="H360" s="66">
        <v>246.6</v>
      </c>
      <c r="I360" s="66">
        <v>246.6</v>
      </c>
    </row>
    <row r="361" spans="1:9" ht="36">
      <c r="A361" s="4">
        <f t="shared" si="29"/>
        <v>348</v>
      </c>
      <c r="B361" s="25" t="s">
        <v>197</v>
      </c>
      <c r="C361" s="4">
        <v>901</v>
      </c>
      <c r="D361" s="4" t="s">
        <v>100</v>
      </c>
      <c r="E361" s="4" t="s">
        <v>340</v>
      </c>
      <c r="F361" s="4"/>
      <c r="G361" s="23">
        <f>G362+G363</f>
        <v>109.6</v>
      </c>
      <c r="H361" s="23">
        <f>H362+H363</f>
        <v>83.1</v>
      </c>
      <c r="I361" s="23">
        <f>I362+I363</f>
        <v>83.1</v>
      </c>
    </row>
    <row r="362" spans="1:9" ht="14.25" customHeight="1">
      <c r="A362" s="4">
        <f t="shared" si="29"/>
        <v>349</v>
      </c>
      <c r="B362" s="25" t="s">
        <v>467</v>
      </c>
      <c r="C362" s="4">
        <v>901</v>
      </c>
      <c r="D362" s="4" t="s">
        <v>100</v>
      </c>
      <c r="E362" s="4" t="s">
        <v>340</v>
      </c>
      <c r="F362" s="4">
        <v>244</v>
      </c>
      <c r="G362" s="23">
        <v>43.8</v>
      </c>
      <c r="H362" s="66">
        <v>44.2</v>
      </c>
      <c r="I362" s="66">
        <v>44.2</v>
      </c>
    </row>
    <row r="363" spans="1:9" ht="24">
      <c r="A363" s="4">
        <f t="shared" si="29"/>
        <v>350</v>
      </c>
      <c r="B363" s="25" t="s">
        <v>147</v>
      </c>
      <c r="C363" s="4"/>
      <c r="D363" s="4"/>
      <c r="E363" s="4"/>
      <c r="F363" s="4">
        <v>313</v>
      </c>
      <c r="G363" s="23">
        <v>65.8</v>
      </c>
      <c r="H363" s="66">
        <v>38.9</v>
      </c>
      <c r="I363" s="66">
        <v>38.9</v>
      </c>
    </row>
    <row r="364" spans="1:9" ht="48">
      <c r="A364" s="4">
        <f t="shared" si="29"/>
        <v>351</v>
      </c>
      <c r="B364" s="25" t="s">
        <v>458</v>
      </c>
      <c r="C364" s="4">
        <v>901</v>
      </c>
      <c r="D364" s="4" t="s">
        <v>100</v>
      </c>
      <c r="E364" s="4" t="s">
        <v>341</v>
      </c>
      <c r="F364" s="4"/>
      <c r="G364" s="23">
        <f>G365+G366</f>
        <v>60.1</v>
      </c>
      <c r="H364" s="23">
        <f>H365+H366</f>
        <v>60.1</v>
      </c>
      <c r="I364" s="23">
        <f>I365+I366</f>
        <v>60.1</v>
      </c>
    </row>
    <row r="365" spans="1:9" ht="12.75" customHeight="1">
      <c r="A365" s="4">
        <f t="shared" si="29"/>
        <v>352</v>
      </c>
      <c r="B365" s="25" t="s">
        <v>467</v>
      </c>
      <c r="C365" s="4">
        <v>901</v>
      </c>
      <c r="D365" s="4" t="s">
        <v>100</v>
      </c>
      <c r="E365" s="4" t="s">
        <v>341</v>
      </c>
      <c r="F365" s="4">
        <v>244</v>
      </c>
      <c r="G365" s="23">
        <v>21.9</v>
      </c>
      <c r="H365" s="66">
        <v>21.9</v>
      </c>
      <c r="I365" s="66">
        <v>21.9</v>
      </c>
    </row>
    <row r="366" spans="1:9" ht="24">
      <c r="A366" s="4">
        <f t="shared" si="29"/>
        <v>353</v>
      </c>
      <c r="B366" s="25" t="s">
        <v>147</v>
      </c>
      <c r="C366" s="4"/>
      <c r="D366" s="4"/>
      <c r="E366" s="4"/>
      <c r="F366" s="4">
        <v>313</v>
      </c>
      <c r="G366" s="23">
        <v>38.2</v>
      </c>
      <c r="H366" s="66">
        <v>38.2</v>
      </c>
      <c r="I366" s="66">
        <v>38.2</v>
      </c>
    </row>
    <row r="367" spans="1:9" ht="36">
      <c r="A367" s="4">
        <f t="shared" si="29"/>
        <v>354</v>
      </c>
      <c r="B367" s="25" t="s">
        <v>148</v>
      </c>
      <c r="C367" s="4">
        <v>901</v>
      </c>
      <c r="D367" s="4" t="s">
        <v>100</v>
      </c>
      <c r="E367" s="4" t="s">
        <v>342</v>
      </c>
      <c r="F367" s="5"/>
      <c r="G367" s="23">
        <f>G368</f>
        <v>30</v>
      </c>
      <c r="H367" s="23">
        <f>H368</f>
        <v>30</v>
      </c>
      <c r="I367" s="23">
        <f>I368</f>
        <v>30</v>
      </c>
    </row>
    <row r="368" spans="1:9" ht="12.75" customHeight="1">
      <c r="A368" s="4">
        <f t="shared" si="29"/>
        <v>355</v>
      </c>
      <c r="B368" s="25" t="s">
        <v>467</v>
      </c>
      <c r="C368" s="4">
        <v>901</v>
      </c>
      <c r="D368" s="4" t="s">
        <v>100</v>
      </c>
      <c r="E368" s="4" t="s">
        <v>342</v>
      </c>
      <c r="F368" s="4">
        <v>244</v>
      </c>
      <c r="G368" s="23">
        <v>30</v>
      </c>
      <c r="H368" s="23">
        <v>30</v>
      </c>
      <c r="I368" s="23">
        <v>30</v>
      </c>
    </row>
    <row r="369" spans="1:9" ht="50.25" customHeight="1">
      <c r="A369" s="4">
        <f t="shared" si="29"/>
        <v>356</v>
      </c>
      <c r="B369" s="25" t="s">
        <v>396</v>
      </c>
      <c r="C369" s="4">
        <v>901</v>
      </c>
      <c r="D369" s="4" t="s">
        <v>100</v>
      </c>
      <c r="E369" s="4" t="s">
        <v>369</v>
      </c>
      <c r="F369" s="4"/>
      <c r="G369" s="23">
        <f>G370</f>
        <v>200</v>
      </c>
      <c r="H369" s="23">
        <f>H370</f>
        <v>200</v>
      </c>
      <c r="I369" s="23">
        <f>I370</f>
        <v>200</v>
      </c>
    </row>
    <row r="370" spans="1:9" ht="12" customHeight="1">
      <c r="A370" s="4">
        <f t="shared" si="29"/>
        <v>357</v>
      </c>
      <c r="B370" s="25" t="s">
        <v>467</v>
      </c>
      <c r="C370" s="4">
        <v>901</v>
      </c>
      <c r="D370" s="4" t="s">
        <v>100</v>
      </c>
      <c r="E370" s="4" t="s">
        <v>369</v>
      </c>
      <c r="F370" s="4">
        <v>244</v>
      </c>
      <c r="G370" s="23">
        <v>200</v>
      </c>
      <c r="H370" s="23">
        <v>200</v>
      </c>
      <c r="I370" s="23">
        <v>200</v>
      </c>
    </row>
    <row r="371" spans="1:9" ht="12" customHeight="1">
      <c r="A371" s="4">
        <f t="shared" si="29"/>
        <v>358</v>
      </c>
      <c r="B371" s="18" t="s">
        <v>11</v>
      </c>
      <c r="C371" s="4">
        <v>901</v>
      </c>
      <c r="D371" s="4" t="s">
        <v>100</v>
      </c>
      <c r="E371" s="4" t="s">
        <v>12</v>
      </c>
      <c r="F371" s="4"/>
      <c r="G371" s="31">
        <f>G372</f>
        <v>94</v>
      </c>
      <c r="H371" s="31">
        <f>H372</f>
        <v>0</v>
      </c>
      <c r="I371" s="31">
        <f>I372</f>
        <v>0</v>
      </c>
    </row>
    <row r="372" spans="1:9" ht="12" customHeight="1">
      <c r="A372" s="4">
        <f t="shared" si="29"/>
        <v>359</v>
      </c>
      <c r="B372" s="18" t="s">
        <v>54</v>
      </c>
      <c r="C372" s="4">
        <v>901</v>
      </c>
      <c r="D372" s="4" t="s">
        <v>100</v>
      </c>
      <c r="E372" s="4" t="s">
        <v>12</v>
      </c>
      <c r="F372" s="4">
        <v>540</v>
      </c>
      <c r="G372" s="31">
        <v>94</v>
      </c>
      <c r="H372" s="31">
        <v>0</v>
      </c>
      <c r="I372" s="31">
        <v>0</v>
      </c>
    </row>
    <row r="373" spans="1:9" ht="29.25" customHeight="1">
      <c r="A373" s="5">
        <f t="shared" si="29"/>
        <v>360</v>
      </c>
      <c r="B373" s="33" t="s">
        <v>186</v>
      </c>
      <c r="C373" s="5">
        <v>901</v>
      </c>
      <c r="D373" s="5" t="s">
        <v>100</v>
      </c>
      <c r="E373" s="5" t="s">
        <v>329</v>
      </c>
      <c r="F373" s="5"/>
      <c r="G373" s="6">
        <f>G374+G378</f>
        <v>3302.7999999999997</v>
      </c>
      <c r="H373" s="6">
        <f>H374+H378</f>
        <v>3365.7</v>
      </c>
      <c r="I373" s="6">
        <f>I374+I378</f>
        <v>3365.7</v>
      </c>
    </row>
    <row r="374" spans="1:9" ht="37.5" customHeight="1">
      <c r="A374" s="4">
        <f t="shared" si="29"/>
        <v>361</v>
      </c>
      <c r="B374" s="25" t="s">
        <v>187</v>
      </c>
      <c r="C374" s="4">
        <v>901</v>
      </c>
      <c r="D374" s="4" t="s">
        <v>100</v>
      </c>
      <c r="E374" s="4" t="s">
        <v>330</v>
      </c>
      <c r="F374" s="4"/>
      <c r="G374" s="23">
        <f>G375</f>
        <v>261.7</v>
      </c>
      <c r="H374" s="23">
        <f>H375</f>
        <v>259.7</v>
      </c>
      <c r="I374" s="23">
        <f>I375</f>
        <v>259.7</v>
      </c>
    </row>
    <row r="375" spans="1:9" ht="12.75">
      <c r="A375" s="4">
        <f t="shared" si="29"/>
        <v>362</v>
      </c>
      <c r="B375" s="25" t="s">
        <v>205</v>
      </c>
      <c r="C375" s="4">
        <v>901</v>
      </c>
      <c r="D375" s="4" t="s">
        <v>100</v>
      </c>
      <c r="E375" s="4" t="s">
        <v>330</v>
      </c>
      <c r="F375" s="4">
        <v>110</v>
      </c>
      <c r="G375" s="23">
        <f>G376+G377</f>
        <v>261.7</v>
      </c>
      <c r="H375" s="23">
        <f>H376+H377</f>
        <v>259.7</v>
      </c>
      <c r="I375" s="23">
        <f>I376+I377</f>
        <v>259.7</v>
      </c>
    </row>
    <row r="376" spans="1:9" ht="12.75">
      <c r="A376" s="4">
        <f t="shared" si="29"/>
        <v>363</v>
      </c>
      <c r="B376" s="25" t="s">
        <v>343</v>
      </c>
      <c r="C376" s="4"/>
      <c r="D376" s="4"/>
      <c r="E376" s="4"/>
      <c r="F376" s="4">
        <v>111</v>
      </c>
      <c r="G376" s="23">
        <v>201</v>
      </c>
      <c r="H376" s="66">
        <v>200.4</v>
      </c>
      <c r="I376" s="66">
        <v>200.4</v>
      </c>
    </row>
    <row r="377" spans="1:9" ht="36">
      <c r="A377" s="4">
        <f t="shared" si="29"/>
        <v>364</v>
      </c>
      <c r="B377" s="25" t="s">
        <v>208</v>
      </c>
      <c r="C377" s="4"/>
      <c r="D377" s="4"/>
      <c r="E377" s="4"/>
      <c r="F377" s="4">
        <v>119</v>
      </c>
      <c r="G377" s="23">
        <v>60.7</v>
      </c>
      <c r="H377" s="66">
        <v>59.3</v>
      </c>
      <c r="I377" s="66">
        <v>59.3</v>
      </c>
    </row>
    <row r="378" spans="1:9" ht="48">
      <c r="A378" s="4">
        <f t="shared" si="29"/>
        <v>365</v>
      </c>
      <c r="B378" s="25" t="s">
        <v>188</v>
      </c>
      <c r="C378" s="4">
        <v>901</v>
      </c>
      <c r="D378" s="4" t="s">
        <v>100</v>
      </c>
      <c r="E378" s="4" t="s">
        <v>331</v>
      </c>
      <c r="F378" s="4"/>
      <c r="G378" s="23">
        <f>G379+G382</f>
        <v>3041.1</v>
      </c>
      <c r="H378" s="23">
        <f>H379+H382</f>
        <v>3106</v>
      </c>
      <c r="I378" s="23">
        <f>I379+I382</f>
        <v>3106</v>
      </c>
    </row>
    <row r="379" spans="1:9" ht="12.75">
      <c r="A379" s="4">
        <f t="shared" si="29"/>
        <v>366</v>
      </c>
      <c r="B379" s="25" t="s">
        <v>205</v>
      </c>
      <c r="C379" s="4">
        <v>901</v>
      </c>
      <c r="D379" s="4" t="s">
        <v>100</v>
      </c>
      <c r="E379" s="4" t="s">
        <v>331</v>
      </c>
      <c r="F379" s="4">
        <v>110</v>
      </c>
      <c r="G379" s="23">
        <f>G380+G381</f>
        <v>2429.4</v>
      </c>
      <c r="H379" s="23">
        <f>H380+H381</f>
        <v>2494.3</v>
      </c>
      <c r="I379" s="23">
        <f>I380+I381</f>
        <v>2494.3</v>
      </c>
    </row>
    <row r="380" spans="1:9" ht="12.75">
      <c r="A380" s="4">
        <f t="shared" si="29"/>
        <v>367</v>
      </c>
      <c r="B380" s="25" t="s">
        <v>344</v>
      </c>
      <c r="C380" s="4"/>
      <c r="D380" s="4"/>
      <c r="E380" s="4"/>
      <c r="F380" s="4">
        <v>111</v>
      </c>
      <c r="G380" s="23">
        <v>1865.9</v>
      </c>
      <c r="H380" s="23">
        <v>1921.3</v>
      </c>
      <c r="I380" s="23">
        <v>1921.3</v>
      </c>
    </row>
    <row r="381" spans="1:9" ht="36">
      <c r="A381" s="4">
        <f t="shared" si="29"/>
        <v>368</v>
      </c>
      <c r="B381" s="25" t="s">
        <v>208</v>
      </c>
      <c r="C381" s="4"/>
      <c r="D381" s="4"/>
      <c r="E381" s="4"/>
      <c r="F381" s="4">
        <v>119</v>
      </c>
      <c r="G381" s="23">
        <v>563.5</v>
      </c>
      <c r="H381" s="23">
        <v>573</v>
      </c>
      <c r="I381" s="23">
        <v>573</v>
      </c>
    </row>
    <row r="382" spans="1:9" ht="24">
      <c r="A382" s="4">
        <f t="shared" si="29"/>
        <v>369</v>
      </c>
      <c r="B382" s="25" t="s">
        <v>179</v>
      </c>
      <c r="C382" s="4"/>
      <c r="D382" s="4"/>
      <c r="E382" s="4"/>
      <c r="F382" s="4">
        <v>240</v>
      </c>
      <c r="G382" s="23">
        <f>G383+G384</f>
        <v>611.6999999999999</v>
      </c>
      <c r="H382" s="23">
        <f>H383+H384</f>
        <v>611.6999999999999</v>
      </c>
      <c r="I382" s="23">
        <f>I383+I384</f>
        <v>611.6999999999999</v>
      </c>
    </row>
    <row r="383" spans="1:9" ht="24">
      <c r="A383" s="4">
        <f t="shared" si="29"/>
        <v>370</v>
      </c>
      <c r="B383" s="25" t="s">
        <v>45</v>
      </c>
      <c r="C383" s="4"/>
      <c r="D383" s="4"/>
      <c r="E383" s="4"/>
      <c r="F383" s="4">
        <v>242</v>
      </c>
      <c r="G383" s="23">
        <v>501.4</v>
      </c>
      <c r="H383" s="23">
        <v>501.4</v>
      </c>
      <c r="I383" s="23">
        <v>501.4</v>
      </c>
    </row>
    <row r="384" spans="1:9" ht="12" customHeight="1">
      <c r="A384" s="4">
        <f t="shared" si="29"/>
        <v>371</v>
      </c>
      <c r="B384" s="25" t="s">
        <v>467</v>
      </c>
      <c r="C384" s="4"/>
      <c r="D384" s="4"/>
      <c r="E384" s="4"/>
      <c r="F384" s="4">
        <v>244</v>
      </c>
      <c r="G384" s="23">
        <v>110.3</v>
      </c>
      <c r="H384" s="23">
        <v>110.3</v>
      </c>
      <c r="I384" s="23">
        <v>110.3</v>
      </c>
    </row>
    <row r="385" spans="1:9" ht="12" customHeight="1">
      <c r="A385" s="5">
        <f t="shared" si="29"/>
        <v>372</v>
      </c>
      <c r="B385" s="33" t="s">
        <v>133</v>
      </c>
      <c r="C385" s="5">
        <v>901</v>
      </c>
      <c r="D385" s="5" t="s">
        <v>100</v>
      </c>
      <c r="E385" s="5" t="s">
        <v>202</v>
      </c>
      <c r="F385" s="5"/>
      <c r="G385" s="6">
        <f aca="true" t="shared" si="30" ref="G385:I386">G386</f>
        <v>112</v>
      </c>
      <c r="H385" s="6">
        <f t="shared" si="30"/>
        <v>0</v>
      </c>
      <c r="I385" s="6">
        <f t="shared" si="30"/>
        <v>0</v>
      </c>
    </row>
    <row r="386" spans="1:9" ht="25.5" customHeight="1">
      <c r="A386" s="4">
        <f t="shared" si="29"/>
        <v>373</v>
      </c>
      <c r="B386" s="25" t="s">
        <v>51</v>
      </c>
      <c r="C386" s="4">
        <v>901</v>
      </c>
      <c r="D386" s="4" t="s">
        <v>100</v>
      </c>
      <c r="E386" s="4" t="s">
        <v>307</v>
      </c>
      <c r="F386" s="4"/>
      <c r="G386" s="23">
        <f t="shared" si="30"/>
        <v>112</v>
      </c>
      <c r="H386" s="23">
        <f t="shared" si="30"/>
        <v>0</v>
      </c>
      <c r="I386" s="23">
        <f t="shared" si="30"/>
        <v>0</v>
      </c>
    </row>
    <row r="387" spans="1:9" ht="27.75" customHeight="1">
      <c r="A387" s="4">
        <f t="shared" si="29"/>
        <v>374</v>
      </c>
      <c r="B387" s="25" t="s">
        <v>147</v>
      </c>
      <c r="C387" s="4">
        <v>901</v>
      </c>
      <c r="D387" s="4" t="s">
        <v>100</v>
      </c>
      <c r="E387" s="4" t="s">
        <v>307</v>
      </c>
      <c r="F387" s="4">
        <v>313</v>
      </c>
      <c r="G387" s="23">
        <v>112</v>
      </c>
      <c r="H387" s="23">
        <v>0</v>
      </c>
      <c r="I387" s="23">
        <v>0</v>
      </c>
    </row>
    <row r="388" spans="1:9" ht="12.75">
      <c r="A388" s="5">
        <f t="shared" si="29"/>
        <v>375</v>
      </c>
      <c r="B388" s="24" t="s">
        <v>101</v>
      </c>
      <c r="C388" s="5">
        <v>901</v>
      </c>
      <c r="D388" s="5" t="s">
        <v>102</v>
      </c>
      <c r="E388" s="5"/>
      <c r="F388" s="5"/>
      <c r="G388" s="6">
        <f>G389+G398+G428</f>
        <v>14822.6</v>
      </c>
      <c r="H388" s="6">
        <f>H389+H398+H428</f>
        <v>9389.2</v>
      </c>
      <c r="I388" s="6">
        <f>I389+I398+I428</f>
        <v>9398.2</v>
      </c>
    </row>
    <row r="389" spans="1:9" ht="12.75">
      <c r="A389" s="5">
        <f t="shared" si="29"/>
        <v>376</v>
      </c>
      <c r="B389" s="33" t="s">
        <v>103</v>
      </c>
      <c r="C389" s="5">
        <v>901</v>
      </c>
      <c r="D389" s="5" t="s">
        <v>104</v>
      </c>
      <c r="E389" s="5"/>
      <c r="F389" s="5"/>
      <c r="G389" s="6">
        <f>G390</f>
        <v>557.6</v>
      </c>
      <c r="H389" s="73">
        <v>557.6</v>
      </c>
      <c r="I389" s="73">
        <v>557.6</v>
      </c>
    </row>
    <row r="390" spans="1:9" ht="36">
      <c r="A390" s="4">
        <f t="shared" si="29"/>
        <v>377</v>
      </c>
      <c r="B390" s="25" t="s">
        <v>30</v>
      </c>
      <c r="C390" s="4">
        <v>901</v>
      </c>
      <c r="D390" s="4" t="s">
        <v>104</v>
      </c>
      <c r="E390" s="4" t="s">
        <v>224</v>
      </c>
      <c r="F390" s="5"/>
      <c r="G390" s="23">
        <f>G391</f>
        <v>557.6</v>
      </c>
      <c r="H390" s="74">
        <v>557.6</v>
      </c>
      <c r="I390" s="74">
        <v>557.6</v>
      </c>
    </row>
    <row r="391" spans="1:9" ht="24">
      <c r="A391" s="5">
        <f t="shared" si="29"/>
        <v>378</v>
      </c>
      <c r="B391" s="33" t="s">
        <v>165</v>
      </c>
      <c r="C391" s="5">
        <v>901</v>
      </c>
      <c r="D391" s="5" t="s">
        <v>104</v>
      </c>
      <c r="E391" s="5" t="s">
        <v>349</v>
      </c>
      <c r="F391" s="5"/>
      <c r="G391" s="6">
        <f>G392</f>
        <v>557.6</v>
      </c>
      <c r="H391" s="73">
        <v>557.6</v>
      </c>
      <c r="I391" s="73">
        <v>557.6</v>
      </c>
    </row>
    <row r="392" spans="1:9" ht="24">
      <c r="A392" s="4">
        <f t="shared" si="29"/>
        <v>379</v>
      </c>
      <c r="B392" s="25" t="s">
        <v>166</v>
      </c>
      <c r="C392" s="4">
        <v>901</v>
      </c>
      <c r="D392" s="4" t="s">
        <v>104</v>
      </c>
      <c r="E392" s="4" t="s">
        <v>350</v>
      </c>
      <c r="F392" s="4"/>
      <c r="G392" s="23">
        <f>G393+G396+G397</f>
        <v>557.6</v>
      </c>
      <c r="H392" s="74">
        <v>557.6</v>
      </c>
      <c r="I392" s="74">
        <v>557.6</v>
      </c>
    </row>
    <row r="393" spans="1:9" ht="12.75">
      <c r="A393" s="4">
        <f t="shared" si="29"/>
        <v>380</v>
      </c>
      <c r="B393" s="25" t="s">
        <v>205</v>
      </c>
      <c r="C393" s="4">
        <v>901</v>
      </c>
      <c r="D393" s="4" t="s">
        <v>104</v>
      </c>
      <c r="E393" s="4" t="s">
        <v>350</v>
      </c>
      <c r="F393" s="4">
        <v>110</v>
      </c>
      <c r="G393" s="23">
        <f>G394+G395</f>
        <v>60.8</v>
      </c>
      <c r="H393" s="74">
        <v>60.8</v>
      </c>
      <c r="I393" s="74">
        <v>60.8</v>
      </c>
    </row>
    <row r="394" spans="1:9" ht="24">
      <c r="A394" s="4">
        <f t="shared" si="29"/>
        <v>381</v>
      </c>
      <c r="B394" s="25" t="s">
        <v>345</v>
      </c>
      <c r="C394" s="4"/>
      <c r="D394" s="4"/>
      <c r="E394" s="4"/>
      <c r="F394" s="4">
        <v>112</v>
      </c>
      <c r="G394" s="23">
        <v>13.2</v>
      </c>
      <c r="H394" s="74">
        <v>13.2</v>
      </c>
      <c r="I394" s="74">
        <v>13.2</v>
      </c>
    </row>
    <row r="395" spans="1:9" ht="36">
      <c r="A395" s="4">
        <f t="shared" si="29"/>
        <v>382</v>
      </c>
      <c r="B395" s="25" t="s">
        <v>351</v>
      </c>
      <c r="C395" s="4"/>
      <c r="D395" s="4"/>
      <c r="E395" s="4"/>
      <c r="F395" s="4">
        <v>113</v>
      </c>
      <c r="G395" s="23">
        <v>47.6</v>
      </c>
      <c r="H395" s="74">
        <v>47.6</v>
      </c>
      <c r="I395" s="74">
        <v>47.6</v>
      </c>
    </row>
    <row r="396" spans="1:9" ht="13.5" customHeight="1">
      <c r="A396" s="4">
        <f t="shared" si="29"/>
        <v>383</v>
      </c>
      <c r="B396" s="25" t="s">
        <v>467</v>
      </c>
      <c r="C396" s="4"/>
      <c r="D396" s="4"/>
      <c r="E396" s="4"/>
      <c r="F396" s="4">
        <v>244</v>
      </c>
      <c r="G396" s="23">
        <v>447.6</v>
      </c>
      <c r="H396" s="74">
        <v>447.6</v>
      </c>
      <c r="I396" s="74">
        <v>447.6</v>
      </c>
    </row>
    <row r="397" spans="1:9" ht="12.75">
      <c r="A397" s="4">
        <f t="shared" si="29"/>
        <v>384</v>
      </c>
      <c r="B397" s="25" t="s">
        <v>352</v>
      </c>
      <c r="C397" s="4"/>
      <c r="D397" s="4"/>
      <c r="E397" s="4"/>
      <c r="F397" s="4">
        <v>350</v>
      </c>
      <c r="G397" s="23">
        <v>49.2</v>
      </c>
      <c r="H397" s="74">
        <v>49.2</v>
      </c>
      <c r="I397" s="74">
        <v>49.2</v>
      </c>
    </row>
    <row r="398" spans="1:9" ht="12.75">
      <c r="A398" s="5">
        <f t="shared" si="29"/>
        <v>385</v>
      </c>
      <c r="B398" s="33" t="s">
        <v>105</v>
      </c>
      <c r="C398" s="5">
        <v>901</v>
      </c>
      <c r="D398" s="5" t="s">
        <v>106</v>
      </c>
      <c r="E398" s="5"/>
      <c r="F398" s="5"/>
      <c r="G398" s="6">
        <f>G399+G425</f>
        <v>12797.6</v>
      </c>
      <c r="H398" s="6">
        <f aca="true" t="shared" si="31" ref="G398:I399">H399</f>
        <v>7389.7</v>
      </c>
      <c r="I398" s="6">
        <f t="shared" si="31"/>
        <v>7398.7</v>
      </c>
    </row>
    <row r="399" spans="1:9" ht="36">
      <c r="A399" s="4">
        <f t="shared" si="29"/>
        <v>386</v>
      </c>
      <c r="B399" s="25" t="s">
        <v>25</v>
      </c>
      <c r="C399" s="4">
        <v>901</v>
      </c>
      <c r="D399" s="4" t="s">
        <v>106</v>
      </c>
      <c r="E399" s="4" t="s">
        <v>224</v>
      </c>
      <c r="F399" s="4"/>
      <c r="G399" s="23">
        <f t="shared" si="31"/>
        <v>12715.2</v>
      </c>
      <c r="H399" s="23">
        <f t="shared" si="31"/>
        <v>7389.7</v>
      </c>
      <c r="I399" s="23">
        <f t="shared" si="31"/>
        <v>7398.7</v>
      </c>
    </row>
    <row r="400" spans="1:9" ht="24">
      <c r="A400" s="5">
        <f aca="true" t="shared" si="32" ref="A400:A463">A399+1</f>
        <v>387</v>
      </c>
      <c r="B400" s="33" t="s">
        <v>165</v>
      </c>
      <c r="C400" s="5">
        <v>901</v>
      </c>
      <c r="D400" s="5" t="s">
        <v>106</v>
      </c>
      <c r="E400" s="5" t="s">
        <v>349</v>
      </c>
      <c r="F400" s="5"/>
      <c r="G400" s="6">
        <f>G401+G407+G415+G417+G421+G423</f>
        <v>12715.2</v>
      </c>
      <c r="H400" s="6">
        <f>H401+H407+H415</f>
        <v>7389.7</v>
      </c>
      <c r="I400" s="6">
        <f>I401+I407+I415</f>
        <v>7398.7</v>
      </c>
    </row>
    <row r="401" spans="1:9" ht="15.75" customHeight="1">
      <c r="A401" s="4">
        <f t="shared" si="32"/>
        <v>388</v>
      </c>
      <c r="B401" s="25" t="s">
        <v>167</v>
      </c>
      <c r="C401" s="4">
        <v>901</v>
      </c>
      <c r="D401" s="4" t="s">
        <v>106</v>
      </c>
      <c r="E401" s="4" t="s">
        <v>376</v>
      </c>
      <c r="F401" s="4"/>
      <c r="G401" s="23">
        <f>G402+G405+G406</f>
        <v>1353.9</v>
      </c>
      <c r="H401" s="74">
        <v>973.9</v>
      </c>
      <c r="I401" s="74">
        <v>973.9</v>
      </c>
    </row>
    <row r="402" spans="1:9" ht="15.75" customHeight="1">
      <c r="A402" s="4">
        <f t="shared" si="32"/>
        <v>389</v>
      </c>
      <c r="B402" s="25" t="s">
        <v>205</v>
      </c>
      <c r="C402" s="4">
        <v>901</v>
      </c>
      <c r="D402" s="4" t="s">
        <v>106</v>
      </c>
      <c r="E402" s="4" t="s">
        <v>376</v>
      </c>
      <c r="F402" s="4">
        <v>110</v>
      </c>
      <c r="G402" s="23">
        <f>G403+G404</f>
        <v>172</v>
      </c>
      <c r="H402" s="23">
        <f>H403+H404</f>
        <v>153.6</v>
      </c>
      <c r="I402" s="23">
        <f>I403+I404</f>
        <v>153.6</v>
      </c>
    </row>
    <row r="403" spans="1:9" ht="15.75" customHeight="1">
      <c r="A403" s="4">
        <f t="shared" si="32"/>
        <v>390</v>
      </c>
      <c r="B403" s="25" t="s">
        <v>345</v>
      </c>
      <c r="C403" s="4"/>
      <c r="D403" s="4"/>
      <c r="E403" s="4"/>
      <c r="F403" s="4">
        <v>112</v>
      </c>
      <c r="G403" s="23">
        <v>24</v>
      </c>
      <c r="H403" s="74">
        <v>19.9</v>
      </c>
      <c r="I403" s="74">
        <v>19.9</v>
      </c>
    </row>
    <row r="404" spans="1:9" ht="36">
      <c r="A404" s="4">
        <f t="shared" si="32"/>
        <v>391</v>
      </c>
      <c r="B404" s="25" t="s">
        <v>351</v>
      </c>
      <c r="C404" s="4"/>
      <c r="D404" s="4"/>
      <c r="E404" s="4"/>
      <c r="F404" s="4">
        <v>113</v>
      </c>
      <c r="G404" s="23">
        <v>148</v>
      </c>
      <c r="H404" s="74">
        <v>133.7</v>
      </c>
      <c r="I404" s="74">
        <v>133.7</v>
      </c>
    </row>
    <row r="405" spans="1:9" ht="12" customHeight="1">
      <c r="A405" s="4">
        <f t="shared" si="32"/>
        <v>392</v>
      </c>
      <c r="B405" s="25" t="s">
        <v>467</v>
      </c>
      <c r="C405" s="4"/>
      <c r="D405" s="4"/>
      <c r="E405" s="4"/>
      <c r="F405" s="4">
        <v>244</v>
      </c>
      <c r="G405" s="23">
        <v>1144.7</v>
      </c>
      <c r="H405" s="74">
        <v>783.1</v>
      </c>
      <c r="I405" s="74">
        <v>783.1</v>
      </c>
    </row>
    <row r="406" spans="1:9" ht="12.75">
      <c r="A406" s="4">
        <f t="shared" si="32"/>
        <v>393</v>
      </c>
      <c r="B406" s="25" t="s">
        <v>352</v>
      </c>
      <c r="C406" s="4"/>
      <c r="D406" s="4"/>
      <c r="E406" s="4"/>
      <c r="F406" s="4">
        <v>350</v>
      </c>
      <c r="G406" s="23">
        <v>37.2</v>
      </c>
      <c r="H406" s="74">
        <v>37.2</v>
      </c>
      <c r="I406" s="74">
        <v>37.2</v>
      </c>
    </row>
    <row r="407" spans="1:9" ht="12.75">
      <c r="A407" s="4">
        <f t="shared" si="32"/>
        <v>394</v>
      </c>
      <c r="B407" s="25" t="s">
        <v>353</v>
      </c>
      <c r="C407" s="4">
        <v>901</v>
      </c>
      <c r="D407" s="4" t="s">
        <v>106</v>
      </c>
      <c r="E407" s="4" t="s">
        <v>377</v>
      </c>
      <c r="F407" s="4"/>
      <c r="G407" s="23">
        <f>G408+G411+G414</f>
        <v>7850.299999999999</v>
      </c>
      <c r="H407" s="23">
        <f>H408+H413+H414</f>
        <v>6415.8</v>
      </c>
      <c r="I407" s="23">
        <f>I408+I413+I414</f>
        <v>6424.8</v>
      </c>
    </row>
    <row r="408" spans="1:9" ht="12.75">
      <c r="A408" s="4">
        <f t="shared" si="32"/>
        <v>395</v>
      </c>
      <c r="B408" s="25" t="s">
        <v>205</v>
      </c>
      <c r="C408" s="4">
        <v>901</v>
      </c>
      <c r="D408" s="4" t="s">
        <v>106</v>
      </c>
      <c r="E408" s="4" t="s">
        <v>377</v>
      </c>
      <c r="F408" s="4">
        <v>110</v>
      </c>
      <c r="G408" s="23">
        <f>SUM(G409:G410)</f>
        <v>4412.099999999999</v>
      </c>
      <c r="H408" s="23">
        <f>SUM(H409:H410)</f>
        <v>4488.9</v>
      </c>
      <c r="I408" s="23">
        <f>SUM(I409:I410)</f>
        <v>4488.9</v>
      </c>
    </row>
    <row r="409" spans="1:9" ht="12.75">
      <c r="A409" s="4">
        <f t="shared" si="32"/>
        <v>396</v>
      </c>
      <c r="B409" s="25" t="s">
        <v>206</v>
      </c>
      <c r="C409" s="4"/>
      <c r="D409" s="4"/>
      <c r="E409" s="4"/>
      <c r="F409" s="4">
        <v>111</v>
      </c>
      <c r="G409" s="23">
        <v>3388.7</v>
      </c>
      <c r="H409" s="74">
        <v>3447.7</v>
      </c>
      <c r="I409" s="74">
        <v>3447.7</v>
      </c>
    </row>
    <row r="410" spans="1:9" ht="36">
      <c r="A410" s="4">
        <f t="shared" si="32"/>
        <v>397</v>
      </c>
      <c r="B410" s="25" t="s">
        <v>208</v>
      </c>
      <c r="C410" s="4"/>
      <c r="D410" s="4"/>
      <c r="E410" s="4"/>
      <c r="F410" s="4">
        <v>119</v>
      </c>
      <c r="G410" s="23">
        <v>1023.4</v>
      </c>
      <c r="H410" s="74">
        <v>1041.2</v>
      </c>
      <c r="I410" s="74">
        <v>1041.2</v>
      </c>
    </row>
    <row r="411" spans="1:9" ht="24">
      <c r="A411" s="4">
        <f t="shared" si="32"/>
        <v>398</v>
      </c>
      <c r="B411" s="25" t="s">
        <v>179</v>
      </c>
      <c r="C411" s="4"/>
      <c r="D411" s="4"/>
      <c r="E411" s="4"/>
      <c r="F411" s="4">
        <v>240</v>
      </c>
      <c r="G411" s="23">
        <f>G412+G413</f>
        <v>2587.6</v>
      </c>
      <c r="H411" s="23">
        <f>H412+H413</f>
        <v>1076.3</v>
      </c>
      <c r="I411" s="23">
        <f>I412+I413</f>
        <v>1085.3</v>
      </c>
    </row>
    <row r="412" spans="1:9" ht="24">
      <c r="A412" s="4">
        <f t="shared" si="32"/>
        <v>399</v>
      </c>
      <c r="B412" s="25" t="s">
        <v>45</v>
      </c>
      <c r="C412" s="4"/>
      <c r="D412" s="4"/>
      <c r="E412" s="4"/>
      <c r="F412" s="4">
        <v>242</v>
      </c>
      <c r="G412" s="23">
        <v>23</v>
      </c>
      <c r="H412" s="31">
        <v>0</v>
      </c>
      <c r="I412" s="31">
        <v>0</v>
      </c>
    </row>
    <row r="413" spans="1:9" ht="12" customHeight="1">
      <c r="A413" s="4">
        <f t="shared" si="32"/>
        <v>400</v>
      </c>
      <c r="B413" s="25" t="s">
        <v>467</v>
      </c>
      <c r="C413" s="4"/>
      <c r="D413" s="4"/>
      <c r="E413" s="4"/>
      <c r="F413" s="4">
        <v>244</v>
      </c>
      <c r="G413" s="23">
        <v>2564.6</v>
      </c>
      <c r="H413" s="74">
        <v>1076.3</v>
      </c>
      <c r="I413" s="74">
        <v>1085.3</v>
      </c>
    </row>
    <row r="414" spans="1:9" ht="24">
      <c r="A414" s="4">
        <f t="shared" si="32"/>
        <v>401</v>
      </c>
      <c r="B414" s="25" t="s">
        <v>130</v>
      </c>
      <c r="C414" s="4"/>
      <c r="D414" s="4"/>
      <c r="E414" s="4"/>
      <c r="F414" s="4">
        <v>851</v>
      </c>
      <c r="G414" s="23">
        <v>850.6</v>
      </c>
      <c r="H414" s="74">
        <v>850.6</v>
      </c>
      <c r="I414" s="74">
        <v>850.6</v>
      </c>
    </row>
    <row r="415" spans="1:9" ht="24">
      <c r="A415" s="4">
        <f t="shared" si="32"/>
        <v>402</v>
      </c>
      <c r="B415" s="25" t="s">
        <v>479</v>
      </c>
      <c r="C415" s="4">
        <v>901</v>
      </c>
      <c r="D415" s="4" t="s">
        <v>106</v>
      </c>
      <c r="E415" s="4" t="s">
        <v>480</v>
      </c>
      <c r="F415" s="4"/>
      <c r="G415" s="23">
        <f>G416</f>
        <v>2885.8</v>
      </c>
      <c r="H415" s="23">
        <f>H416</f>
        <v>0</v>
      </c>
      <c r="I415" s="23">
        <f>I416</f>
        <v>0</v>
      </c>
    </row>
    <row r="416" spans="1:9" ht="12.75">
      <c r="A416" s="4">
        <f t="shared" si="32"/>
        <v>403</v>
      </c>
      <c r="B416" s="25" t="s">
        <v>467</v>
      </c>
      <c r="C416" s="4">
        <v>901</v>
      </c>
      <c r="D416" s="4" t="s">
        <v>106</v>
      </c>
      <c r="E416" s="4" t="s">
        <v>480</v>
      </c>
      <c r="F416" s="4">
        <v>244</v>
      </c>
      <c r="G416" s="23">
        <v>2885.8</v>
      </c>
      <c r="H416" s="31">
        <v>0</v>
      </c>
      <c r="I416" s="31">
        <v>0</v>
      </c>
    </row>
    <row r="417" spans="1:9" ht="36">
      <c r="A417" s="4">
        <f t="shared" si="32"/>
        <v>404</v>
      </c>
      <c r="B417" s="18" t="s">
        <v>493</v>
      </c>
      <c r="C417" s="4">
        <v>901</v>
      </c>
      <c r="D417" s="4" t="s">
        <v>106</v>
      </c>
      <c r="E417" s="4" t="s">
        <v>507</v>
      </c>
      <c r="F417" s="4"/>
      <c r="G417" s="31">
        <f>G418</f>
        <v>339.09999999999997</v>
      </c>
      <c r="H417" s="31">
        <f>H418</f>
        <v>0</v>
      </c>
      <c r="I417" s="31">
        <f>I418</f>
        <v>0</v>
      </c>
    </row>
    <row r="418" spans="1:9" ht="12.75">
      <c r="A418" s="4">
        <f t="shared" si="32"/>
        <v>405</v>
      </c>
      <c r="B418" s="18" t="s">
        <v>205</v>
      </c>
      <c r="C418" s="4">
        <v>901</v>
      </c>
      <c r="D418" s="4" t="s">
        <v>106</v>
      </c>
      <c r="E418" s="4" t="s">
        <v>507</v>
      </c>
      <c r="F418" s="4">
        <v>110</v>
      </c>
      <c r="G418" s="31">
        <f>G419+G420</f>
        <v>339.09999999999997</v>
      </c>
      <c r="H418" s="31">
        <f>H419+H420</f>
        <v>0</v>
      </c>
      <c r="I418" s="31">
        <f>I419+I420</f>
        <v>0</v>
      </c>
    </row>
    <row r="419" spans="1:9" ht="12.75">
      <c r="A419" s="4">
        <f t="shared" si="32"/>
        <v>406</v>
      </c>
      <c r="B419" s="18" t="s">
        <v>206</v>
      </c>
      <c r="C419" s="4"/>
      <c r="D419" s="4"/>
      <c r="E419" s="4"/>
      <c r="F419" s="4">
        <v>111</v>
      </c>
      <c r="G419" s="31">
        <v>260.4</v>
      </c>
      <c r="H419" s="31">
        <v>0</v>
      </c>
      <c r="I419" s="31">
        <v>0</v>
      </c>
    </row>
    <row r="420" spans="1:9" ht="36">
      <c r="A420" s="4">
        <f t="shared" si="32"/>
        <v>407</v>
      </c>
      <c r="B420" s="18" t="s">
        <v>208</v>
      </c>
      <c r="C420" s="4"/>
      <c r="D420" s="4"/>
      <c r="E420" s="4"/>
      <c r="F420" s="4">
        <v>119</v>
      </c>
      <c r="G420" s="31">
        <v>78.7</v>
      </c>
      <c r="H420" s="31">
        <v>0</v>
      </c>
      <c r="I420" s="31">
        <v>0</v>
      </c>
    </row>
    <row r="421" spans="1:9" ht="24">
      <c r="A421" s="4">
        <f t="shared" si="32"/>
        <v>408</v>
      </c>
      <c r="B421" s="18" t="s">
        <v>13</v>
      </c>
      <c r="C421" s="4">
        <v>901</v>
      </c>
      <c r="D421" s="4" t="s">
        <v>106</v>
      </c>
      <c r="E421" s="4" t="s">
        <v>15</v>
      </c>
      <c r="F421" s="4"/>
      <c r="G421" s="31">
        <f>G422</f>
        <v>109.1</v>
      </c>
      <c r="H421" s="31">
        <f>H422</f>
        <v>0</v>
      </c>
      <c r="I421" s="31">
        <f>I422</f>
        <v>0</v>
      </c>
    </row>
    <row r="422" spans="1:9" ht="12.75">
      <c r="A422" s="4">
        <f t="shared" si="32"/>
        <v>409</v>
      </c>
      <c r="B422" s="18" t="s">
        <v>54</v>
      </c>
      <c r="C422" s="4">
        <v>901</v>
      </c>
      <c r="D422" s="4" t="s">
        <v>106</v>
      </c>
      <c r="E422" s="4" t="s">
        <v>15</v>
      </c>
      <c r="F422" s="4">
        <v>540</v>
      </c>
      <c r="G422" s="31">
        <v>109.1</v>
      </c>
      <c r="H422" s="31">
        <v>0</v>
      </c>
      <c r="I422" s="31">
        <v>0</v>
      </c>
    </row>
    <row r="423" spans="1:9" ht="24">
      <c r="A423" s="4">
        <f t="shared" si="32"/>
        <v>410</v>
      </c>
      <c r="B423" s="18" t="s">
        <v>14</v>
      </c>
      <c r="C423" s="4">
        <v>901</v>
      </c>
      <c r="D423" s="4" t="s">
        <v>106</v>
      </c>
      <c r="E423" s="4" t="s">
        <v>16</v>
      </c>
      <c r="F423" s="4"/>
      <c r="G423" s="31">
        <f>G424</f>
        <v>177</v>
      </c>
      <c r="H423" s="31">
        <f>H424</f>
        <v>0</v>
      </c>
      <c r="I423" s="31">
        <f>I424</f>
        <v>0</v>
      </c>
    </row>
    <row r="424" spans="1:9" ht="12.75">
      <c r="A424" s="4">
        <f t="shared" si="32"/>
        <v>411</v>
      </c>
      <c r="B424" s="18" t="s">
        <v>54</v>
      </c>
      <c r="C424" s="4">
        <v>901</v>
      </c>
      <c r="D424" s="4" t="s">
        <v>106</v>
      </c>
      <c r="E424" s="4" t="s">
        <v>16</v>
      </c>
      <c r="F424" s="4">
        <v>540</v>
      </c>
      <c r="G424" s="31">
        <v>177</v>
      </c>
      <c r="H424" s="31">
        <v>0</v>
      </c>
      <c r="I424" s="31">
        <v>0</v>
      </c>
    </row>
    <row r="425" spans="1:9" ht="12.75">
      <c r="A425" s="5">
        <f t="shared" si="32"/>
        <v>412</v>
      </c>
      <c r="B425" s="28" t="s">
        <v>133</v>
      </c>
      <c r="C425" s="5">
        <v>901</v>
      </c>
      <c r="D425" s="5" t="s">
        <v>106</v>
      </c>
      <c r="E425" s="5" t="s">
        <v>202</v>
      </c>
      <c r="F425" s="5"/>
      <c r="G425" s="30">
        <f aca="true" t="shared" si="33" ref="G425:I426">G426</f>
        <v>82.4</v>
      </c>
      <c r="H425" s="30">
        <f t="shared" si="33"/>
        <v>0</v>
      </c>
      <c r="I425" s="30">
        <f t="shared" si="33"/>
        <v>0</v>
      </c>
    </row>
    <row r="426" spans="1:9" ht="36">
      <c r="A426" s="4">
        <f t="shared" si="32"/>
        <v>413</v>
      </c>
      <c r="B426" s="18" t="s">
        <v>493</v>
      </c>
      <c r="C426" s="4">
        <v>901</v>
      </c>
      <c r="D426" s="4" t="s">
        <v>508</v>
      </c>
      <c r="E426" s="4" t="s">
        <v>498</v>
      </c>
      <c r="F426" s="4"/>
      <c r="G426" s="31">
        <f t="shared" si="33"/>
        <v>82.4</v>
      </c>
      <c r="H426" s="31">
        <f t="shared" si="33"/>
        <v>0</v>
      </c>
      <c r="I426" s="31">
        <f t="shared" si="33"/>
        <v>0</v>
      </c>
    </row>
    <row r="427" spans="1:9" ht="12.75">
      <c r="A427" s="4">
        <f t="shared" si="32"/>
        <v>414</v>
      </c>
      <c r="B427" s="18" t="s">
        <v>54</v>
      </c>
      <c r="C427" s="4">
        <v>901</v>
      </c>
      <c r="D427" s="4" t="s">
        <v>508</v>
      </c>
      <c r="E427" s="4" t="s">
        <v>498</v>
      </c>
      <c r="F427" s="4">
        <v>540</v>
      </c>
      <c r="G427" s="31">
        <v>82.4</v>
      </c>
      <c r="H427" s="31">
        <v>0</v>
      </c>
      <c r="I427" s="31">
        <v>0</v>
      </c>
    </row>
    <row r="428" spans="1:9" ht="12.75">
      <c r="A428" s="5">
        <f t="shared" si="32"/>
        <v>415</v>
      </c>
      <c r="B428" s="33" t="s">
        <v>107</v>
      </c>
      <c r="C428" s="5">
        <v>901</v>
      </c>
      <c r="D428" s="5" t="s">
        <v>108</v>
      </c>
      <c r="E428" s="5"/>
      <c r="F428" s="5"/>
      <c r="G428" s="6">
        <f>G429</f>
        <v>1467.4</v>
      </c>
      <c r="H428" s="73">
        <v>1441.9</v>
      </c>
      <c r="I428" s="73">
        <v>1441.9</v>
      </c>
    </row>
    <row r="429" spans="1:9" ht="36">
      <c r="A429" s="4">
        <f t="shared" si="32"/>
        <v>416</v>
      </c>
      <c r="B429" s="25" t="s">
        <v>25</v>
      </c>
      <c r="C429" s="4">
        <v>901</v>
      </c>
      <c r="D429" s="4" t="s">
        <v>108</v>
      </c>
      <c r="E429" s="4" t="s">
        <v>224</v>
      </c>
      <c r="F429" s="5"/>
      <c r="G429" s="23">
        <f>G430</f>
        <v>1467.4</v>
      </c>
      <c r="H429" s="74">
        <v>1441.9</v>
      </c>
      <c r="I429" s="74">
        <v>1441.9</v>
      </c>
    </row>
    <row r="430" spans="1:9" ht="24">
      <c r="A430" s="5">
        <f t="shared" si="32"/>
        <v>417</v>
      </c>
      <c r="B430" s="33" t="s">
        <v>165</v>
      </c>
      <c r="C430" s="5">
        <v>901</v>
      </c>
      <c r="D430" s="5" t="s">
        <v>108</v>
      </c>
      <c r="E430" s="5" t="s">
        <v>349</v>
      </c>
      <c r="F430" s="5"/>
      <c r="G430" s="6">
        <f>G431</f>
        <v>1467.4</v>
      </c>
      <c r="H430" s="73">
        <v>1441.9</v>
      </c>
      <c r="I430" s="73">
        <v>1441.9</v>
      </c>
    </row>
    <row r="431" spans="1:9" ht="24">
      <c r="A431" s="4">
        <f t="shared" si="32"/>
        <v>418</v>
      </c>
      <c r="B431" s="25" t="s">
        <v>354</v>
      </c>
      <c r="C431" s="4">
        <v>901</v>
      </c>
      <c r="D431" s="4" t="s">
        <v>108</v>
      </c>
      <c r="E431" s="4" t="s">
        <v>355</v>
      </c>
      <c r="F431" s="4"/>
      <c r="G431" s="23">
        <f>G432+G435</f>
        <v>1467.4</v>
      </c>
      <c r="H431" s="74">
        <v>1441.9</v>
      </c>
      <c r="I431" s="74">
        <v>1441.9</v>
      </c>
    </row>
    <row r="432" spans="1:9" ht="12.75">
      <c r="A432" s="4">
        <f t="shared" si="32"/>
        <v>419</v>
      </c>
      <c r="B432" s="25" t="s">
        <v>205</v>
      </c>
      <c r="C432" s="4">
        <v>901</v>
      </c>
      <c r="D432" s="4" t="s">
        <v>108</v>
      </c>
      <c r="E432" s="4" t="s">
        <v>355</v>
      </c>
      <c r="F432" s="4">
        <v>110</v>
      </c>
      <c r="G432" s="23">
        <f>SUM(G433:G434)</f>
        <v>1205.2</v>
      </c>
      <c r="H432" s="74">
        <v>1240.9</v>
      </c>
      <c r="I432" s="74">
        <v>1240.9</v>
      </c>
    </row>
    <row r="433" spans="1:9" ht="12.75">
      <c r="A433" s="4">
        <f t="shared" si="32"/>
        <v>420</v>
      </c>
      <c r="B433" s="25" t="s">
        <v>206</v>
      </c>
      <c r="C433" s="4"/>
      <c r="D433" s="4"/>
      <c r="E433" s="4"/>
      <c r="F433" s="4">
        <v>111</v>
      </c>
      <c r="G433" s="23">
        <v>925.6</v>
      </c>
      <c r="H433" s="74">
        <v>953.1</v>
      </c>
      <c r="I433" s="74">
        <v>953.1</v>
      </c>
    </row>
    <row r="434" spans="1:9" ht="36">
      <c r="A434" s="4">
        <f t="shared" si="32"/>
        <v>421</v>
      </c>
      <c r="B434" s="25" t="s">
        <v>208</v>
      </c>
      <c r="C434" s="4"/>
      <c r="D434" s="4"/>
      <c r="E434" s="4"/>
      <c r="F434" s="4">
        <v>119</v>
      </c>
      <c r="G434" s="23">
        <v>279.6</v>
      </c>
      <c r="H434" s="74">
        <v>287.8</v>
      </c>
      <c r="I434" s="74">
        <v>287.8</v>
      </c>
    </row>
    <row r="435" spans="1:9" ht="24">
      <c r="A435" s="4">
        <f t="shared" si="32"/>
        <v>422</v>
      </c>
      <c r="B435" s="25" t="s">
        <v>179</v>
      </c>
      <c r="C435" s="4"/>
      <c r="D435" s="4"/>
      <c r="E435" s="4"/>
      <c r="F435" s="4">
        <v>240</v>
      </c>
      <c r="G435" s="23">
        <f>G436+G437</f>
        <v>262.2</v>
      </c>
      <c r="H435" s="74">
        <v>201</v>
      </c>
      <c r="I435" s="74">
        <v>201</v>
      </c>
    </row>
    <row r="436" spans="1:9" ht="24">
      <c r="A436" s="4">
        <f t="shared" si="32"/>
        <v>423</v>
      </c>
      <c r="B436" s="25" t="s">
        <v>45</v>
      </c>
      <c r="C436" s="4"/>
      <c r="D436" s="4"/>
      <c r="E436" s="4"/>
      <c r="F436" s="4">
        <v>242</v>
      </c>
      <c r="G436" s="23">
        <v>217.2</v>
      </c>
      <c r="H436" s="74">
        <v>156</v>
      </c>
      <c r="I436" s="74">
        <v>156</v>
      </c>
    </row>
    <row r="437" spans="1:9" ht="12.75" customHeight="1">
      <c r="A437" s="4">
        <f t="shared" si="32"/>
        <v>424</v>
      </c>
      <c r="B437" s="25" t="s">
        <v>467</v>
      </c>
      <c r="C437" s="4"/>
      <c r="D437" s="4"/>
      <c r="E437" s="4"/>
      <c r="F437" s="4">
        <v>244</v>
      </c>
      <c r="G437" s="23">
        <v>45</v>
      </c>
      <c r="H437" s="74">
        <v>45</v>
      </c>
      <c r="I437" s="74">
        <v>45</v>
      </c>
    </row>
    <row r="438" spans="1:9" ht="12.75">
      <c r="A438" s="5">
        <f t="shared" si="32"/>
        <v>425</v>
      </c>
      <c r="B438" s="5" t="s">
        <v>248</v>
      </c>
      <c r="C438" s="5">
        <v>901</v>
      </c>
      <c r="D438" s="26" t="s">
        <v>251</v>
      </c>
      <c r="E438" s="4"/>
      <c r="F438" s="27"/>
      <c r="G438" s="6">
        <f aca="true" t="shared" si="34" ref="G438:I441">G439</f>
        <v>1800</v>
      </c>
      <c r="H438" s="6">
        <f t="shared" si="34"/>
        <v>1800</v>
      </c>
      <c r="I438" s="6">
        <f t="shared" si="34"/>
        <v>1800</v>
      </c>
    </row>
    <row r="439" spans="1:9" ht="12.75">
      <c r="A439" s="5">
        <f t="shared" si="32"/>
        <v>426</v>
      </c>
      <c r="B439" s="28" t="s">
        <v>249</v>
      </c>
      <c r="C439" s="5">
        <v>901</v>
      </c>
      <c r="D439" s="26" t="s">
        <v>252</v>
      </c>
      <c r="E439" s="27"/>
      <c r="F439" s="27"/>
      <c r="G439" s="6">
        <f t="shared" si="34"/>
        <v>1800</v>
      </c>
      <c r="H439" s="6">
        <f t="shared" si="34"/>
        <v>1800</v>
      </c>
      <c r="I439" s="6">
        <f t="shared" si="34"/>
        <v>1800</v>
      </c>
    </row>
    <row r="440" spans="1:9" ht="12.75">
      <c r="A440" s="5">
        <f t="shared" si="32"/>
        <v>427</v>
      </c>
      <c r="B440" s="28" t="s">
        <v>133</v>
      </c>
      <c r="C440" s="5">
        <v>901</v>
      </c>
      <c r="D440" s="5" t="s">
        <v>252</v>
      </c>
      <c r="E440" s="5" t="s">
        <v>202</v>
      </c>
      <c r="F440" s="5"/>
      <c r="G440" s="6">
        <f>G441+G443</f>
        <v>1800</v>
      </c>
      <c r="H440" s="6">
        <f t="shared" si="34"/>
        <v>1800</v>
      </c>
      <c r="I440" s="6">
        <f t="shared" si="34"/>
        <v>1800</v>
      </c>
    </row>
    <row r="441" spans="1:9" ht="24">
      <c r="A441" s="4">
        <f t="shared" si="32"/>
        <v>428</v>
      </c>
      <c r="B441" s="29" t="s">
        <v>250</v>
      </c>
      <c r="C441" s="4">
        <v>901</v>
      </c>
      <c r="D441" s="4" t="s">
        <v>252</v>
      </c>
      <c r="E441" s="4" t="s">
        <v>253</v>
      </c>
      <c r="F441" s="4"/>
      <c r="G441" s="23">
        <f t="shared" si="34"/>
        <v>1688.7</v>
      </c>
      <c r="H441" s="23">
        <f t="shared" si="34"/>
        <v>1800</v>
      </c>
      <c r="I441" s="23">
        <f t="shared" si="34"/>
        <v>1800</v>
      </c>
    </row>
    <row r="442" spans="1:9" ht="74.25" customHeight="1">
      <c r="A442" s="4">
        <f t="shared" si="32"/>
        <v>429</v>
      </c>
      <c r="B442" s="10" t="s">
        <v>423</v>
      </c>
      <c r="C442" s="4">
        <v>901</v>
      </c>
      <c r="D442" s="4" t="s">
        <v>252</v>
      </c>
      <c r="E442" s="4" t="s">
        <v>253</v>
      </c>
      <c r="F442" s="11">
        <v>632</v>
      </c>
      <c r="G442" s="23">
        <v>1688.7</v>
      </c>
      <c r="H442" s="23">
        <v>1800</v>
      </c>
      <c r="I442" s="23">
        <v>1800</v>
      </c>
    </row>
    <row r="443" spans="1:9" ht="22.5" customHeight="1">
      <c r="A443" s="4">
        <f t="shared" si="32"/>
        <v>430</v>
      </c>
      <c r="B443" s="10" t="s">
        <v>509</v>
      </c>
      <c r="C443" s="4">
        <v>901</v>
      </c>
      <c r="D443" s="4" t="s">
        <v>252</v>
      </c>
      <c r="E443" s="4" t="s">
        <v>511</v>
      </c>
      <c r="F443" s="11"/>
      <c r="G443" s="23">
        <f>G444</f>
        <v>111.30000000000001</v>
      </c>
      <c r="H443" s="23">
        <f>H444</f>
        <v>0</v>
      </c>
      <c r="I443" s="23">
        <f>I444</f>
        <v>0</v>
      </c>
    </row>
    <row r="444" spans="1:9" ht="24" customHeight="1">
      <c r="A444" s="4">
        <f t="shared" si="32"/>
        <v>431</v>
      </c>
      <c r="B444" s="18" t="s">
        <v>510</v>
      </c>
      <c r="C444" s="4">
        <v>901</v>
      </c>
      <c r="D444" s="4" t="s">
        <v>252</v>
      </c>
      <c r="E444" s="4" t="s">
        <v>511</v>
      </c>
      <c r="F444" s="4">
        <v>240</v>
      </c>
      <c r="G444" s="23">
        <f>G445+G446</f>
        <v>111.30000000000001</v>
      </c>
      <c r="H444" s="23">
        <f>H445+H446</f>
        <v>0</v>
      </c>
      <c r="I444" s="23">
        <f>I445+I446</f>
        <v>0</v>
      </c>
    </row>
    <row r="445" spans="1:9" ht="22.5" customHeight="1">
      <c r="A445" s="4">
        <f t="shared" si="32"/>
        <v>432</v>
      </c>
      <c r="B445" s="18" t="s">
        <v>45</v>
      </c>
      <c r="C445" s="4"/>
      <c r="D445" s="4"/>
      <c r="E445" s="4"/>
      <c r="F445" s="4">
        <v>242</v>
      </c>
      <c r="G445" s="23">
        <v>54.7</v>
      </c>
      <c r="H445" s="23">
        <v>0</v>
      </c>
      <c r="I445" s="23">
        <v>0</v>
      </c>
    </row>
    <row r="446" spans="1:9" ht="14.25" customHeight="1">
      <c r="A446" s="4">
        <f t="shared" si="32"/>
        <v>433</v>
      </c>
      <c r="B446" s="18" t="s">
        <v>467</v>
      </c>
      <c r="C446" s="4"/>
      <c r="D446" s="4"/>
      <c r="E446" s="4"/>
      <c r="F446" s="4">
        <v>244</v>
      </c>
      <c r="G446" s="23">
        <v>56.6</v>
      </c>
      <c r="H446" s="23">
        <v>0</v>
      </c>
      <c r="I446" s="23">
        <v>0</v>
      </c>
    </row>
    <row r="447" spans="1:9" ht="24">
      <c r="A447" s="5">
        <f t="shared" si="32"/>
        <v>434</v>
      </c>
      <c r="B447" s="24" t="s">
        <v>109</v>
      </c>
      <c r="C447" s="5">
        <v>901</v>
      </c>
      <c r="D447" s="5" t="s">
        <v>110</v>
      </c>
      <c r="E447" s="5"/>
      <c r="F447" s="5"/>
      <c r="G447" s="6">
        <f aca="true" t="shared" si="35" ref="G447:I451">G448</f>
        <v>0.2</v>
      </c>
      <c r="H447" s="6">
        <f t="shared" si="35"/>
        <v>0.1</v>
      </c>
      <c r="I447" s="6">
        <f t="shared" si="35"/>
        <v>0</v>
      </c>
    </row>
    <row r="448" spans="1:9" ht="24">
      <c r="A448" s="5">
        <f t="shared" si="32"/>
        <v>435</v>
      </c>
      <c r="B448" s="33" t="s">
        <v>111</v>
      </c>
      <c r="C448" s="5">
        <v>901</v>
      </c>
      <c r="D448" s="5" t="s">
        <v>112</v>
      </c>
      <c r="E448" s="5"/>
      <c r="F448" s="5"/>
      <c r="G448" s="6">
        <f t="shared" si="35"/>
        <v>0.2</v>
      </c>
      <c r="H448" s="6">
        <f t="shared" si="35"/>
        <v>0.1</v>
      </c>
      <c r="I448" s="6">
        <f t="shared" si="35"/>
        <v>0</v>
      </c>
    </row>
    <row r="449" spans="1:9" ht="24">
      <c r="A449" s="4">
        <f t="shared" si="32"/>
        <v>436</v>
      </c>
      <c r="B449" s="25" t="s">
        <v>157</v>
      </c>
      <c r="C449" s="4">
        <v>901</v>
      </c>
      <c r="D449" s="4" t="s">
        <v>112</v>
      </c>
      <c r="E449" s="4" t="s">
        <v>299</v>
      </c>
      <c r="F449" s="5"/>
      <c r="G449" s="23">
        <f t="shared" si="35"/>
        <v>0.2</v>
      </c>
      <c r="H449" s="23">
        <f t="shared" si="35"/>
        <v>0.1</v>
      </c>
      <c r="I449" s="23">
        <f t="shared" si="35"/>
        <v>0</v>
      </c>
    </row>
    <row r="450" spans="1:9" ht="12.75">
      <c r="A450" s="5">
        <f t="shared" si="32"/>
        <v>437</v>
      </c>
      <c r="B450" s="33" t="s">
        <v>170</v>
      </c>
      <c r="C450" s="5">
        <v>901</v>
      </c>
      <c r="D450" s="5" t="s">
        <v>112</v>
      </c>
      <c r="E450" s="5" t="s">
        <v>356</v>
      </c>
      <c r="F450" s="5"/>
      <c r="G450" s="6">
        <f t="shared" si="35"/>
        <v>0.2</v>
      </c>
      <c r="H450" s="6">
        <f t="shared" si="35"/>
        <v>0.1</v>
      </c>
      <c r="I450" s="6">
        <f t="shared" si="35"/>
        <v>0</v>
      </c>
    </row>
    <row r="451" spans="1:9" ht="36.75" customHeight="1">
      <c r="A451" s="4">
        <f t="shared" si="32"/>
        <v>438</v>
      </c>
      <c r="B451" s="25" t="s">
        <v>171</v>
      </c>
      <c r="C451" s="4">
        <v>901</v>
      </c>
      <c r="D451" s="4" t="s">
        <v>112</v>
      </c>
      <c r="E451" s="4" t="s">
        <v>357</v>
      </c>
      <c r="F451" s="4"/>
      <c r="G451" s="23">
        <f t="shared" si="35"/>
        <v>0.2</v>
      </c>
      <c r="H451" s="23">
        <f t="shared" si="35"/>
        <v>0.1</v>
      </c>
      <c r="I451" s="23">
        <f t="shared" si="35"/>
        <v>0</v>
      </c>
    </row>
    <row r="452" spans="1:9" ht="12.75">
      <c r="A452" s="4">
        <f t="shared" si="32"/>
        <v>439</v>
      </c>
      <c r="B452" s="25" t="s">
        <v>113</v>
      </c>
      <c r="C452" s="4">
        <v>901</v>
      </c>
      <c r="D452" s="4" t="s">
        <v>112</v>
      </c>
      <c r="E452" s="4" t="s">
        <v>357</v>
      </c>
      <c r="F452" s="4">
        <v>730</v>
      </c>
      <c r="G452" s="23">
        <v>0.2</v>
      </c>
      <c r="H452" s="23">
        <v>0.1</v>
      </c>
      <c r="I452" s="23">
        <v>0</v>
      </c>
    </row>
    <row r="453" spans="1:9" ht="36">
      <c r="A453" s="5">
        <f t="shared" si="32"/>
        <v>440</v>
      </c>
      <c r="B453" s="24" t="s">
        <v>358</v>
      </c>
      <c r="C453" s="5">
        <v>901</v>
      </c>
      <c r="D453" s="5" t="s">
        <v>114</v>
      </c>
      <c r="E453" s="5"/>
      <c r="F453" s="5"/>
      <c r="G453" s="6">
        <f>G454+G461</f>
        <v>164435.9</v>
      </c>
      <c r="H453" s="6">
        <f>H454+H461</f>
        <v>120807.5</v>
      </c>
      <c r="I453" s="6">
        <f>I454+I461</f>
        <v>119283.5</v>
      </c>
    </row>
    <row r="454" spans="1:9" ht="36">
      <c r="A454" s="5">
        <f t="shared" si="32"/>
        <v>441</v>
      </c>
      <c r="B454" s="33" t="s">
        <v>115</v>
      </c>
      <c r="C454" s="5">
        <v>901</v>
      </c>
      <c r="D454" s="5" t="s">
        <v>116</v>
      </c>
      <c r="E454" s="5"/>
      <c r="F454" s="5"/>
      <c r="G454" s="6">
        <f aca="true" t="shared" si="36" ref="G454:I455">G455</f>
        <v>40415</v>
      </c>
      <c r="H454" s="6">
        <f t="shared" si="36"/>
        <v>29692</v>
      </c>
      <c r="I454" s="6">
        <f t="shared" si="36"/>
        <v>29341</v>
      </c>
    </row>
    <row r="455" spans="1:9" ht="24">
      <c r="A455" s="4">
        <f t="shared" si="32"/>
        <v>442</v>
      </c>
      <c r="B455" s="25" t="s">
        <v>157</v>
      </c>
      <c r="C455" s="4">
        <v>901</v>
      </c>
      <c r="D455" s="4" t="s">
        <v>116</v>
      </c>
      <c r="E455" s="4" t="s">
        <v>299</v>
      </c>
      <c r="F455" s="5"/>
      <c r="G455" s="23">
        <f t="shared" si="36"/>
        <v>40415</v>
      </c>
      <c r="H455" s="23">
        <f t="shared" si="36"/>
        <v>29692</v>
      </c>
      <c r="I455" s="23">
        <f t="shared" si="36"/>
        <v>29341</v>
      </c>
    </row>
    <row r="456" spans="1:9" ht="24">
      <c r="A456" s="5">
        <f t="shared" si="32"/>
        <v>443</v>
      </c>
      <c r="B456" s="33" t="s">
        <v>172</v>
      </c>
      <c r="C456" s="5">
        <v>901</v>
      </c>
      <c r="D456" s="5" t="s">
        <v>116</v>
      </c>
      <c r="E456" s="5" t="s">
        <v>359</v>
      </c>
      <c r="F456" s="5"/>
      <c r="G456" s="6">
        <f>G457+G459</f>
        <v>40415</v>
      </c>
      <c r="H456" s="6">
        <f>H457+H459</f>
        <v>29692</v>
      </c>
      <c r="I456" s="6">
        <f>I457+I459</f>
        <v>29341</v>
      </c>
    </row>
    <row r="457" spans="1:9" ht="24">
      <c r="A457" s="4">
        <f t="shared" si="32"/>
        <v>444</v>
      </c>
      <c r="B457" s="25" t="s">
        <v>173</v>
      </c>
      <c r="C457" s="4">
        <v>901</v>
      </c>
      <c r="D457" s="4" t="s">
        <v>116</v>
      </c>
      <c r="E457" s="4" t="s">
        <v>360</v>
      </c>
      <c r="F457" s="4"/>
      <c r="G457" s="23">
        <f>G458</f>
        <v>29348</v>
      </c>
      <c r="H457" s="23">
        <f>H458</f>
        <v>18625</v>
      </c>
      <c r="I457" s="23">
        <f>I458</f>
        <v>18274</v>
      </c>
    </row>
    <row r="458" spans="1:9" ht="12.75">
      <c r="A458" s="4">
        <f t="shared" si="32"/>
        <v>445</v>
      </c>
      <c r="B458" s="25" t="s">
        <v>361</v>
      </c>
      <c r="C458" s="4">
        <v>901</v>
      </c>
      <c r="D458" s="4" t="s">
        <v>116</v>
      </c>
      <c r="E458" s="4" t="s">
        <v>360</v>
      </c>
      <c r="F458" s="4">
        <v>511</v>
      </c>
      <c r="G458" s="23">
        <v>29348</v>
      </c>
      <c r="H458" s="75">
        <v>18625</v>
      </c>
      <c r="I458" s="75">
        <v>18274</v>
      </c>
    </row>
    <row r="459" spans="1:9" ht="48">
      <c r="A459" s="4">
        <f t="shared" si="32"/>
        <v>446</v>
      </c>
      <c r="B459" s="25" t="s">
        <v>459</v>
      </c>
      <c r="C459" s="4">
        <v>901</v>
      </c>
      <c r="D459" s="4" t="s">
        <v>116</v>
      </c>
      <c r="E459" s="4" t="s">
        <v>362</v>
      </c>
      <c r="F459" s="4"/>
      <c r="G459" s="23">
        <f>G460</f>
        <v>11067</v>
      </c>
      <c r="H459" s="23">
        <f>H460</f>
        <v>11067</v>
      </c>
      <c r="I459" s="23">
        <f>I460</f>
        <v>11067</v>
      </c>
    </row>
    <row r="460" spans="1:9" ht="12.75">
      <c r="A460" s="4">
        <f t="shared" si="32"/>
        <v>447</v>
      </c>
      <c r="B460" s="25" t="s">
        <v>361</v>
      </c>
      <c r="C460" s="4">
        <v>901</v>
      </c>
      <c r="D460" s="4" t="s">
        <v>116</v>
      </c>
      <c r="E460" s="4" t="s">
        <v>362</v>
      </c>
      <c r="F460" s="4">
        <v>511</v>
      </c>
      <c r="G460" s="23">
        <v>11067</v>
      </c>
      <c r="H460" s="76">
        <v>11067</v>
      </c>
      <c r="I460" s="76">
        <v>11067</v>
      </c>
    </row>
    <row r="461" spans="1:9" ht="12.75">
      <c r="A461" s="5">
        <f t="shared" si="32"/>
        <v>448</v>
      </c>
      <c r="B461" s="33" t="s">
        <v>117</v>
      </c>
      <c r="C461" s="5">
        <v>901</v>
      </c>
      <c r="D461" s="5" t="s">
        <v>118</v>
      </c>
      <c r="E461" s="5"/>
      <c r="F461" s="5"/>
      <c r="G461" s="6">
        <f aca="true" t="shared" si="37" ref="G461:I464">G462</f>
        <v>124020.9</v>
      </c>
      <c r="H461" s="6">
        <f t="shared" si="37"/>
        <v>91115.5</v>
      </c>
      <c r="I461" s="6">
        <f t="shared" si="37"/>
        <v>89942.5</v>
      </c>
    </row>
    <row r="462" spans="1:9" ht="24">
      <c r="A462" s="4">
        <f t="shared" si="32"/>
        <v>449</v>
      </c>
      <c r="B462" s="25" t="s">
        <v>157</v>
      </c>
      <c r="C462" s="4">
        <v>901</v>
      </c>
      <c r="D462" s="4" t="s">
        <v>118</v>
      </c>
      <c r="E462" s="4" t="s">
        <v>299</v>
      </c>
      <c r="F462" s="5"/>
      <c r="G462" s="23">
        <f t="shared" si="37"/>
        <v>124020.9</v>
      </c>
      <c r="H462" s="23">
        <f t="shared" si="37"/>
        <v>91115.5</v>
      </c>
      <c r="I462" s="23">
        <f t="shared" si="37"/>
        <v>89942.5</v>
      </c>
    </row>
    <row r="463" spans="1:9" ht="24">
      <c r="A463" s="5">
        <f t="shared" si="32"/>
        <v>450</v>
      </c>
      <c r="B463" s="33" t="s">
        <v>172</v>
      </c>
      <c r="C463" s="5">
        <v>901</v>
      </c>
      <c r="D463" s="5" t="s">
        <v>118</v>
      </c>
      <c r="E463" s="5" t="s">
        <v>359</v>
      </c>
      <c r="F463" s="5"/>
      <c r="G463" s="6">
        <f t="shared" si="37"/>
        <v>124020.9</v>
      </c>
      <c r="H463" s="6">
        <f t="shared" si="37"/>
        <v>91115.5</v>
      </c>
      <c r="I463" s="6">
        <f t="shared" si="37"/>
        <v>89942.5</v>
      </c>
    </row>
    <row r="464" spans="1:9" ht="24">
      <c r="A464" s="4">
        <f aca="true" t="shared" si="38" ref="A464:A529">A463+1</f>
        <v>451</v>
      </c>
      <c r="B464" s="25" t="s">
        <v>174</v>
      </c>
      <c r="C464" s="4">
        <v>901</v>
      </c>
      <c r="D464" s="4" t="s">
        <v>118</v>
      </c>
      <c r="E464" s="4" t="s">
        <v>368</v>
      </c>
      <c r="F464" s="4"/>
      <c r="G464" s="23">
        <f t="shared" si="37"/>
        <v>124020.9</v>
      </c>
      <c r="H464" s="23">
        <f t="shared" si="37"/>
        <v>91115.5</v>
      </c>
      <c r="I464" s="23">
        <f t="shared" si="37"/>
        <v>89942.5</v>
      </c>
    </row>
    <row r="465" spans="1:9" ht="12.75">
      <c r="A465" s="4">
        <f t="shared" si="38"/>
        <v>452</v>
      </c>
      <c r="B465" s="25" t="s">
        <v>54</v>
      </c>
      <c r="C465" s="4">
        <v>901</v>
      </c>
      <c r="D465" s="4" t="s">
        <v>118</v>
      </c>
      <c r="E465" s="4" t="s">
        <v>368</v>
      </c>
      <c r="F465" s="4">
        <v>540</v>
      </c>
      <c r="G465" s="23">
        <v>124020.9</v>
      </c>
      <c r="H465" s="76">
        <v>91115.5</v>
      </c>
      <c r="I465" s="76">
        <v>89942.5</v>
      </c>
    </row>
    <row r="466" spans="1:9" ht="24">
      <c r="A466" s="5">
        <f t="shared" si="38"/>
        <v>453</v>
      </c>
      <c r="B466" s="24" t="s">
        <v>119</v>
      </c>
      <c r="C466" s="5">
        <v>906</v>
      </c>
      <c r="D466" s="5"/>
      <c r="E466" s="5"/>
      <c r="F466" s="5"/>
      <c r="G466" s="6">
        <f>SUM(G467)</f>
        <v>399108.80000000005</v>
      </c>
      <c r="H466" s="6">
        <f>H467</f>
        <v>340232.4</v>
      </c>
      <c r="I466" s="6">
        <f>I467</f>
        <v>341664.1</v>
      </c>
    </row>
    <row r="467" spans="1:9" ht="12.75">
      <c r="A467" s="5">
        <f t="shared" si="38"/>
        <v>454</v>
      </c>
      <c r="B467" s="24" t="s">
        <v>120</v>
      </c>
      <c r="C467" s="5">
        <v>906</v>
      </c>
      <c r="D467" s="5" t="s">
        <v>85</v>
      </c>
      <c r="E467" s="5"/>
      <c r="F467" s="5"/>
      <c r="G467" s="6">
        <f>SUM(G468+G522+G605+G659+G579)</f>
        <v>399108.80000000005</v>
      </c>
      <c r="H467" s="6">
        <f>H468+H522+H579+H605+H659</f>
        <v>340232.4</v>
      </c>
      <c r="I467" s="30">
        <f>I468+I522+I579+I605+I659</f>
        <v>341664.1</v>
      </c>
    </row>
    <row r="468" spans="1:9" ht="12.75">
      <c r="A468" s="5">
        <f t="shared" si="38"/>
        <v>455</v>
      </c>
      <c r="B468" s="33" t="s">
        <v>121</v>
      </c>
      <c r="C468" s="5">
        <v>906</v>
      </c>
      <c r="D468" s="5" t="s">
        <v>86</v>
      </c>
      <c r="E468" s="5"/>
      <c r="F468" s="5"/>
      <c r="G468" s="6">
        <f>G469+G515</f>
        <v>138639.9</v>
      </c>
      <c r="H468" s="6">
        <f>H469</f>
        <v>120088.20000000001</v>
      </c>
      <c r="I468" s="30">
        <f>I469</f>
        <v>121219.6</v>
      </c>
    </row>
    <row r="469" spans="1:9" ht="36">
      <c r="A469" s="4">
        <f t="shared" si="38"/>
        <v>456</v>
      </c>
      <c r="B469" s="25" t="s">
        <v>31</v>
      </c>
      <c r="C469" s="4">
        <v>906</v>
      </c>
      <c r="D469" s="4" t="s">
        <v>86</v>
      </c>
      <c r="E469" s="4" t="s">
        <v>260</v>
      </c>
      <c r="F469" s="4"/>
      <c r="G469" s="23">
        <f>G470+G512</f>
        <v>138493.9</v>
      </c>
      <c r="H469" s="23">
        <f>H470</f>
        <v>120088.20000000001</v>
      </c>
      <c r="I469" s="31">
        <f>I470+I512</f>
        <v>121219.6</v>
      </c>
    </row>
    <row r="470" spans="1:9" ht="36">
      <c r="A470" s="5">
        <f t="shared" si="38"/>
        <v>457</v>
      </c>
      <c r="B470" s="33" t="s">
        <v>190</v>
      </c>
      <c r="C470" s="5">
        <v>906</v>
      </c>
      <c r="D470" s="5" t="s">
        <v>86</v>
      </c>
      <c r="E470" s="5" t="s">
        <v>261</v>
      </c>
      <c r="F470" s="5"/>
      <c r="G470" s="6">
        <f>G471+G486+G490+G492+G496+G501+G507</f>
        <v>137425.5</v>
      </c>
      <c r="H470" s="6">
        <f>H471+H490+H501+H507</f>
        <v>120088.20000000001</v>
      </c>
      <c r="I470" s="30">
        <f>I471+I486+I490+I501+I507</f>
        <v>121219.6</v>
      </c>
    </row>
    <row r="471" spans="1:9" ht="48">
      <c r="A471" s="4">
        <f t="shared" si="38"/>
        <v>458</v>
      </c>
      <c r="B471" s="25" t="s">
        <v>129</v>
      </c>
      <c r="C471" s="4">
        <v>906</v>
      </c>
      <c r="D471" s="4" t="s">
        <v>86</v>
      </c>
      <c r="E471" s="4" t="s">
        <v>262</v>
      </c>
      <c r="F471" s="4"/>
      <c r="G471" s="23">
        <f>G472+G476+G480+G482+G481</f>
        <v>65443.5</v>
      </c>
      <c r="H471" s="23">
        <f>H472+H476+H480+H482</f>
        <v>61203.200000000004</v>
      </c>
      <c r="I471" s="31">
        <f>I472+I476+I480</f>
        <v>60088.6</v>
      </c>
    </row>
    <row r="472" spans="1:9" ht="12.75">
      <c r="A472" s="4">
        <f t="shared" si="38"/>
        <v>459</v>
      </c>
      <c r="B472" s="25" t="s">
        <v>205</v>
      </c>
      <c r="C472" s="4">
        <v>906</v>
      </c>
      <c r="D472" s="4" t="s">
        <v>86</v>
      </c>
      <c r="E472" s="4" t="s">
        <v>262</v>
      </c>
      <c r="F472" s="4">
        <v>110</v>
      </c>
      <c r="G472" s="23">
        <f>G473+G474+G475</f>
        <v>25383</v>
      </c>
      <c r="H472" s="23">
        <f>H473+H474+H475</f>
        <v>25862.4</v>
      </c>
      <c r="I472" s="31">
        <f>I473+I474+I475+I482</f>
        <v>26812.4</v>
      </c>
    </row>
    <row r="473" spans="1:9" ht="12.75">
      <c r="A473" s="4">
        <f t="shared" si="38"/>
        <v>460</v>
      </c>
      <c r="B473" s="25" t="s">
        <v>206</v>
      </c>
      <c r="C473" s="4"/>
      <c r="D473" s="4"/>
      <c r="E473" s="4"/>
      <c r="F473" s="4">
        <v>111</v>
      </c>
      <c r="G473" s="23">
        <v>19441.5</v>
      </c>
      <c r="H473" s="23">
        <v>19809.7</v>
      </c>
      <c r="I473" s="31">
        <v>19809.7</v>
      </c>
    </row>
    <row r="474" spans="1:9" ht="24">
      <c r="A474" s="4">
        <f t="shared" si="38"/>
        <v>461</v>
      </c>
      <c r="B474" s="25" t="s">
        <v>207</v>
      </c>
      <c r="C474" s="4"/>
      <c r="D474" s="4"/>
      <c r="E474" s="4"/>
      <c r="F474" s="4">
        <v>112</v>
      </c>
      <c r="G474" s="23">
        <v>40.8</v>
      </c>
      <c r="H474" s="23">
        <v>40.8</v>
      </c>
      <c r="I474" s="31">
        <v>40.8</v>
      </c>
    </row>
    <row r="475" spans="1:9" ht="36">
      <c r="A475" s="4">
        <f t="shared" si="38"/>
        <v>462</v>
      </c>
      <c r="B475" s="25" t="s">
        <v>208</v>
      </c>
      <c r="C475" s="4"/>
      <c r="D475" s="4"/>
      <c r="E475" s="4"/>
      <c r="F475" s="4">
        <v>119</v>
      </c>
      <c r="G475" s="23">
        <v>5900.7</v>
      </c>
      <c r="H475" s="23">
        <v>6011.9</v>
      </c>
      <c r="I475" s="31">
        <v>6011.9</v>
      </c>
    </row>
    <row r="476" spans="1:9" ht="24">
      <c r="A476" s="4">
        <f t="shared" si="38"/>
        <v>463</v>
      </c>
      <c r="B476" s="25" t="s">
        <v>179</v>
      </c>
      <c r="C476" s="4"/>
      <c r="D476" s="4"/>
      <c r="E476" s="4"/>
      <c r="F476" s="4">
        <v>240</v>
      </c>
      <c r="G476" s="23">
        <f>G477+G478</f>
        <v>32571.3</v>
      </c>
      <c r="H476" s="23">
        <f>H477+H478</f>
        <v>27999.2</v>
      </c>
      <c r="I476" s="31">
        <f>I477+I478</f>
        <v>27302</v>
      </c>
    </row>
    <row r="477" spans="1:9" ht="24">
      <c r="A477" s="4">
        <f t="shared" si="38"/>
        <v>464</v>
      </c>
      <c r="B477" s="25" t="s">
        <v>45</v>
      </c>
      <c r="C477" s="4"/>
      <c r="D477" s="4"/>
      <c r="E477" s="4"/>
      <c r="F477" s="4">
        <v>242</v>
      </c>
      <c r="G477" s="23">
        <v>1811.1</v>
      </c>
      <c r="H477" s="23">
        <v>1329.4</v>
      </c>
      <c r="I477" s="31">
        <v>1205.5</v>
      </c>
    </row>
    <row r="478" spans="1:9" ht="12.75" customHeight="1">
      <c r="A478" s="4">
        <f t="shared" si="38"/>
        <v>465</v>
      </c>
      <c r="B478" s="25" t="s">
        <v>467</v>
      </c>
      <c r="C478" s="5"/>
      <c r="D478" s="4"/>
      <c r="E478" s="4"/>
      <c r="F478" s="4">
        <v>244</v>
      </c>
      <c r="G478" s="23">
        <v>30760.2</v>
      </c>
      <c r="H478" s="23">
        <v>26669.8</v>
      </c>
      <c r="I478" s="31">
        <v>26096.5</v>
      </c>
    </row>
    <row r="479" spans="1:9" s="103" customFormat="1" ht="12.75" customHeight="1">
      <c r="A479" s="98">
        <f>A478+1</f>
        <v>466</v>
      </c>
      <c r="B479" s="99" t="s">
        <v>490</v>
      </c>
      <c r="C479" s="100"/>
      <c r="D479" s="98"/>
      <c r="E479" s="98"/>
      <c r="F479" s="98">
        <v>620</v>
      </c>
      <c r="G479" s="101">
        <f>G481+G480</f>
        <v>6490.500000000001</v>
      </c>
      <c r="H479" s="101">
        <f>H480</f>
        <v>6391.6</v>
      </c>
      <c r="I479" s="102">
        <f>I480</f>
        <v>5974.2</v>
      </c>
    </row>
    <row r="480" spans="1:9" ht="48">
      <c r="A480" s="4">
        <f>A479+1</f>
        <v>467</v>
      </c>
      <c r="B480" s="25" t="s">
        <v>150</v>
      </c>
      <c r="C480" s="5"/>
      <c r="D480" s="4"/>
      <c r="E480" s="4"/>
      <c r="F480" s="4">
        <v>621</v>
      </c>
      <c r="G480" s="23">
        <f>6448.1+22.8</f>
        <v>6470.900000000001</v>
      </c>
      <c r="H480" s="23">
        <v>6391.6</v>
      </c>
      <c r="I480" s="31">
        <v>5974.2</v>
      </c>
    </row>
    <row r="481" spans="1:9" s="103" customFormat="1" ht="12.75">
      <c r="A481" s="98">
        <f>A480+1</f>
        <v>468</v>
      </c>
      <c r="B481" s="104" t="s">
        <v>128</v>
      </c>
      <c r="C481" s="100"/>
      <c r="D481" s="98"/>
      <c r="E481" s="98"/>
      <c r="F481" s="98">
        <v>622</v>
      </c>
      <c r="G481" s="101">
        <v>19.6</v>
      </c>
      <c r="H481" s="101">
        <v>0</v>
      </c>
      <c r="I481" s="102">
        <v>0</v>
      </c>
    </row>
    <row r="482" spans="1:9" ht="12.75">
      <c r="A482" s="4">
        <f>A481+1</f>
        <v>469</v>
      </c>
      <c r="B482" s="25" t="s">
        <v>180</v>
      </c>
      <c r="C482" s="5"/>
      <c r="D482" s="4"/>
      <c r="E482" s="4"/>
      <c r="F482" s="4">
        <v>850</v>
      </c>
      <c r="G482" s="23">
        <f>G483+G484+G485</f>
        <v>998.7</v>
      </c>
      <c r="H482" s="23">
        <f>H483+H484+H485</f>
        <v>950</v>
      </c>
      <c r="I482" s="23">
        <f>I483+I484+I485</f>
        <v>950</v>
      </c>
    </row>
    <row r="483" spans="1:9" ht="24">
      <c r="A483" s="4">
        <f t="shared" si="38"/>
        <v>470</v>
      </c>
      <c r="B483" s="25" t="s">
        <v>130</v>
      </c>
      <c r="C483" s="4"/>
      <c r="D483" s="4"/>
      <c r="E483" s="4"/>
      <c r="F483" s="4">
        <v>851</v>
      </c>
      <c r="G483" s="23">
        <v>947.6</v>
      </c>
      <c r="H483" s="23">
        <v>947.6</v>
      </c>
      <c r="I483" s="31">
        <v>947.6</v>
      </c>
    </row>
    <row r="484" spans="1:9" ht="12.75">
      <c r="A484" s="4">
        <f t="shared" si="38"/>
        <v>471</v>
      </c>
      <c r="B484" s="25" t="s">
        <v>152</v>
      </c>
      <c r="C484" s="4"/>
      <c r="D484" s="4"/>
      <c r="E484" s="4"/>
      <c r="F484" s="4">
        <v>852</v>
      </c>
      <c r="G484" s="23">
        <v>21.1</v>
      </c>
      <c r="H484" s="23">
        <v>2.4</v>
      </c>
      <c r="I484" s="31">
        <v>2.4</v>
      </c>
    </row>
    <row r="485" spans="1:9" ht="12.75">
      <c r="A485" s="4">
        <f t="shared" si="38"/>
        <v>472</v>
      </c>
      <c r="B485" s="25" t="s">
        <v>323</v>
      </c>
      <c r="C485" s="4"/>
      <c r="D485" s="4"/>
      <c r="E485" s="4"/>
      <c r="F485" s="4">
        <v>853</v>
      </c>
      <c r="G485" s="23">
        <v>30</v>
      </c>
      <c r="H485" s="23">
        <v>0</v>
      </c>
      <c r="I485" s="31">
        <v>0</v>
      </c>
    </row>
    <row r="486" spans="1:9" ht="60">
      <c r="A486" s="4">
        <f t="shared" si="38"/>
        <v>473</v>
      </c>
      <c r="B486" s="25" t="s">
        <v>460</v>
      </c>
      <c r="C486" s="4">
        <v>906</v>
      </c>
      <c r="D486" s="4" t="s">
        <v>86</v>
      </c>
      <c r="E486" s="4" t="s">
        <v>263</v>
      </c>
      <c r="F486" s="4"/>
      <c r="G486" s="23">
        <f>G487</f>
        <v>3311.9</v>
      </c>
      <c r="H486" s="23">
        <f>H487</f>
        <v>0</v>
      </c>
      <c r="I486" s="23">
        <f>I487</f>
        <v>0</v>
      </c>
    </row>
    <row r="487" spans="1:9" ht="24">
      <c r="A487" s="4">
        <f t="shared" si="38"/>
        <v>474</v>
      </c>
      <c r="B487" s="25" t="s">
        <v>179</v>
      </c>
      <c r="C487" s="4">
        <v>906</v>
      </c>
      <c r="D487" s="4" t="s">
        <v>86</v>
      </c>
      <c r="E487" s="4" t="s">
        <v>263</v>
      </c>
      <c r="F487" s="4">
        <v>240</v>
      </c>
      <c r="G487" s="23">
        <f>G488+G489</f>
        <v>3311.9</v>
      </c>
      <c r="H487" s="23">
        <f>H488+H489</f>
        <v>0</v>
      </c>
      <c r="I487" s="23">
        <f>I488+I489</f>
        <v>0</v>
      </c>
    </row>
    <row r="488" spans="1:9" ht="24">
      <c r="A488" s="4">
        <f t="shared" si="38"/>
        <v>475</v>
      </c>
      <c r="B488" s="25" t="s">
        <v>151</v>
      </c>
      <c r="C488" s="77"/>
      <c r="D488" s="77"/>
      <c r="E488" s="77"/>
      <c r="F488" s="4">
        <v>243</v>
      </c>
      <c r="G488" s="23">
        <v>3153.1</v>
      </c>
      <c r="H488" s="23">
        <v>0</v>
      </c>
      <c r="I488" s="31">
        <v>0</v>
      </c>
    </row>
    <row r="489" spans="1:9" ht="12.75">
      <c r="A489" s="4">
        <f t="shared" si="38"/>
        <v>476</v>
      </c>
      <c r="B489" s="25" t="s">
        <v>467</v>
      </c>
      <c r="C489" s="4"/>
      <c r="D489" s="4"/>
      <c r="E489" s="4"/>
      <c r="F489" s="4">
        <v>244</v>
      </c>
      <c r="G489" s="23">
        <v>158.8</v>
      </c>
      <c r="H489" s="23">
        <v>0</v>
      </c>
      <c r="I489" s="31">
        <v>0</v>
      </c>
    </row>
    <row r="490" spans="1:9" ht="48">
      <c r="A490" s="4">
        <f t="shared" si="38"/>
        <v>477</v>
      </c>
      <c r="B490" s="25" t="s">
        <v>198</v>
      </c>
      <c r="C490" s="4">
        <v>906</v>
      </c>
      <c r="D490" s="4" t="s">
        <v>86</v>
      </c>
      <c r="E490" s="4" t="s">
        <v>264</v>
      </c>
      <c r="F490" s="4"/>
      <c r="G490" s="23">
        <f>SUM(G491)</f>
        <v>60</v>
      </c>
      <c r="H490" s="23">
        <f>H491</f>
        <v>60</v>
      </c>
      <c r="I490" s="31">
        <f>I491</f>
        <v>60</v>
      </c>
    </row>
    <row r="491" spans="1:9" ht="12.75" customHeight="1">
      <c r="A491" s="4">
        <f t="shared" si="38"/>
        <v>478</v>
      </c>
      <c r="B491" s="25" t="s">
        <v>467</v>
      </c>
      <c r="C491" s="4">
        <v>906</v>
      </c>
      <c r="D491" s="4" t="s">
        <v>86</v>
      </c>
      <c r="E491" s="4" t="s">
        <v>264</v>
      </c>
      <c r="F491" s="4">
        <v>244</v>
      </c>
      <c r="G491" s="23">
        <v>60</v>
      </c>
      <c r="H491" s="23">
        <v>60</v>
      </c>
      <c r="I491" s="31">
        <v>60</v>
      </c>
    </row>
    <row r="492" spans="1:9" ht="63.75" customHeight="1">
      <c r="A492" s="4">
        <f t="shared" si="38"/>
        <v>479</v>
      </c>
      <c r="B492" s="18" t="s">
        <v>17</v>
      </c>
      <c r="C492" s="4">
        <v>906</v>
      </c>
      <c r="D492" s="4" t="s">
        <v>86</v>
      </c>
      <c r="E492" s="4" t="s">
        <v>18</v>
      </c>
      <c r="F492" s="4"/>
      <c r="G492" s="31">
        <f>G493</f>
        <v>2649.5</v>
      </c>
      <c r="H492" s="31">
        <f>H493</f>
        <v>0</v>
      </c>
      <c r="I492" s="31">
        <f>I493</f>
        <v>0</v>
      </c>
    </row>
    <row r="493" spans="1:9" ht="29.25" customHeight="1">
      <c r="A493" s="4">
        <f t="shared" si="38"/>
        <v>480</v>
      </c>
      <c r="B493" s="18" t="s">
        <v>179</v>
      </c>
      <c r="C493" s="4">
        <v>906</v>
      </c>
      <c r="D493" s="4" t="s">
        <v>86</v>
      </c>
      <c r="E493" s="4" t="s">
        <v>18</v>
      </c>
      <c r="F493" s="4">
        <v>240</v>
      </c>
      <c r="G493" s="31">
        <f>G494+G495</f>
        <v>2649.5</v>
      </c>
      <c r="H493" s="31">
        <f>H494+H495</f>
        <v>0</v>
      </c>
      <c r="I493" s="31">
        <f>I494+I495</f>
        <v>0</v>
      </c>
    </row>
    <row r="494" spans="1:9" ht="26.25" customHeight="1">
      <c r="A494" s="4">
        <f t="shared" si="38"/>
        <v>481</v>
      </c>
      <c r="B494" s="18" t="s">
        <v>151</v>
      </c>
      <c r="C494" s="4"/>
      <c r="D494" s="4"/>
      <c r="E494" s="4"/>
      <c r="F494" s="4">
        <v>243</v>
      </c>
      <c r="G494" s="31">
        <v>1563.1</v>
      </c>
      <c r="H494" s="31">
        <v>0</v>
      </c>
      <c r="I494" s="31">
        <v>0</v>
      </c>
    </row>
    <row r="495" spans="1:9" ht="12.75" customHeight="1">
      <c r="A495" s="4">
        <f t="shared" si="38"/>
        <v>482</v>
      </c>
      <c r="B495" s="18" t="s">
        <v>467</v>
      </c>
      <c r="C495" s="4"/>
      <c r="D495" s="4"/>
      <c r="E495" s="4"/>
      <c r="F495" s="4">
        <v>244</v>
      </c>
      <c r="G495" s="31">
        <v>1086.4</v>
      </c>
      <c r="H495" s="31">
        <v>0</v>
      </c>
      <c r="I495" s="31">
        <v>0</v>
      </c>
    </row>
    <row r="496" spans="1:9" ht="24" customHeight="1">
      <c r="A496" s="4">
        <f t="shared" si="38"/>
        <v>483</v>
      </c>
      <c r="B496" s="18" t="s">
        <v>493</v>
      </c>
      <c r="C496" s="4">
        <v>906</v>
      </c>
      <c r="D496" s="4" t="s">
        <v>86</v>
      </c>
      <c r="E496" s="4" t="s">
        <v>512</v>
      </c>
      <c r="F496" s="4"/>
      <c r="G496" s="31">
        <f>G497+G500</f>
        <v>3676.5999999999995</v>
      </c>
      <c r="H496" s="31">
        <f>H497+H500</f>
        <v>0</v>
      </c>
      <c r="I496" s="31">
        <f>I497+I500</f>
        <v>0</v>
      </c>
    </row>
    <row r="497" spans="1:9" ht="12.75" customHeight="1">
      <c r="A497" s="4">
        <f t="shared" si="38"/>
        <v>484</v>
      </c>
      <c r="B497" s="18" t="s">
        <v>205</v>
      </c>
      <c r="C497" s="4">
        <v>906</v>
      </c>
      <c r="D497" s="4" t="s">
        <v>86</v>
      </c>
      <c r="E497" s="4" t="s">
        <v>512</v>
      </c>
      <c r="F497" s="4">
        <v>110</v>
      </c>
      <c r="G497" s="31">
        <f>G498+G499</f>
        <v>3223.3999999999996</v>
      </c>
      <c r="H497" s="31">
        <f>H498+H499</f>
        <v>0</v>
      </c>
      <c r="I497" s="31">
        <f>I498+I499</f>
        <v>0</v>
      </c>
    </row>
    <row r="498" spans="1:9" ht="12.75" customHeight="1">
      <c r="A498" s="4">
        <f t="shared" si="38"/>
        <v>485</v>
      </c>
      <c r="B498" s="18" t="s">
        <v>206</v>
      </c>
      <c r="C498" s="4"/>
      <c r="D498" s="4"/>
      <c r="E498" s="4"/>
      <c r="F498" s="4">
        <v>111</v>
      </c>
      <c r="G498" s="31">
        <v>2475.7</v>
      </c>
      <c r="H498" s="31">
        <v>0</v>
      </c>
      <c r="I498" s="31">
        <v>0</v>
      </c>
    </row>
    <row r="499" spans="1:9" ht="35.25" customHeight="1">
      <c r="A499" s="4">
        <f t="shared" si="38"/>
        <v>486</v>
      </c>
      <c r="B499" s="18" t="s">
        <v>208</v>
      </c>
      <c r="C499" s="4"/>
      <c r="D499" s="4"/>
      <c r="E499" s="4"/>
      <c r="F499" s="4">
        <v>119</v>
      </c>
      <c r="G499" s="31">
        <v>747.7</v>
      </c>
      <c r="H499" s="31">
        <v>0</v>
      </c>
      <c r="I499" s="31">
        <v>0</v>
      </c>
    </row>
    <row r="500" spans="1:9" ht="48.75" customHeight="1">
      <c r="A500" s="4">
        <f t="shared" si="38"/>
        <v>487</v>
      </c>
      <c r="B500" s="18" t="s">
        <v>150</v>
      </c>
      <c r="C500" s="4"/>
      <c r="D500" s="4"/>
      <c r="E500" s="4"/>
      <c r="F500" s="4">
        <v>621</v>
      </c>
      <c r="G500" s="31">
        <v>453.2</v>
      </c>
      <c r="H500" s="31">
        <v>0</v>
      </c>
      <c r="I500" s="31">
        <v>0</v>
      </c>
    </row>
    <row r="501" spans="1:9" ht="59.25" customHeight="1">
      <c r="A501" s="4">
        <f t="shared" si="38"/>
        <v>488</v>
      </c>
      <c r="B501" s="25" t="s">
        <v>181</v>
      </c>
      <c r="C501" s="4">
        <v>906</v>
      </c>
      <c r="D501" s="4" t="s">
        <v>86</v>
      </c>
      <c r="E501" s="4" t="s">
        <v>265</v>
      </c>
      <c r="F501" s="4"/>
      <c r="G501" s="23">
        <f>G502+G506</f>
        <v>61323</v>
      </c>
      <c r="H501" s="31">
        <f>H502+H506</f>
        <v>57826</v>
      </c>
      <c r="I501" s="31">
        <f>I502+I506</f>
        <v>60032</v>
      </c>
    </row>
    <row r="502" spans="1:9" ht="12.75">
      <c r="A502" s="4">
        <f t="shared" si="38"/>
        <v>489</v>
      </c>
      <c r="B502" s="25" t="s">
        <v>205</v>
      </c>
      <c r="C502" s="4">
        <v>906</v>
      </c>
      <c r="D502" s="4" t="s">
        <v>86</v>
      </c>
      <c r="E502" s="4" t="s">
        <v>265</v>
      </c>
      <c r="F502" s="4">
        <v>110</v>
      </c>
      <c r="G502" s="23">
        <f>G503+G505+G504</f>
        <v>51540.4</v>
      </c>
      <c r="H502" s="31">
        <f>H503+H505+H504</f>
        <v>48715.4</v>
      </c>
      <c r="I502" s="31">
        <f>I503+I505+I504</f>
        <v>50573.8</v>
      </c>
    </row>
    <row r="503" spans="1:9" ht="12.75">
      <c r="A503" s="4">
        <f t="shared" si="38"/>
        <v>490</v>
      </c>
      <c r="B503" s="25" t="s">
        <v>206</v>
      </c>
      <c r="C503" s="4"/>
      <c r="D503" s="4"/>
      <c r="E503" s="4"/>
      <c r="F503" s="4">
        <v>111</v>
      </c>
      <c r="G503" s="23">
        <v>39593.3</v>
      </c>
      <c r="H503" s="31">
        <v>37423.7</v>
      </c>
      <c r="I503" s="31">
        <v>38851.4</v>
      </c>
    </row>
    <row r="504" spans="1:9" ht="24">
      <c r="A504" s="4">
        <f t="shared" si="38"/>
        <v>491</v>
      </c>
      <c r="B504" s="25" t="s">
        <v>207</v>
      </c>
      <c r="C504" s="4"/>
      <c r="D504" s="4"/>
      <c r="E504" s="4"/>
      <c r="F504" s="4">
        <v>112</v>
      </c>
      <c r="G504" s="23">
        <v>1.4</v>
      </c>
      <c r="H504" s="31">
        <v>1.4</v>
      </c>
      <c r="I504" s="31">
        <v>1.4</v>
      </c>
    </row>
    <row r="505" spans="1:9" ht="36">
      <c r="A505" s="4">
        <f t="shared" si="38"/>
        <v>492</v>
      </c>
      <c r="B505" s="25" t="s">
        <v>208</v>
      </c>
      <c r="C505" s="4"/>
      <c r="D505" s="4"/>
      <c r="E505" s="4"/>
      <c r="F505" s="4">
        <v>119</v>
      </c>
      <c r="G505" s="23">
        <v>11945.7</v>
      </c>
      <c r="H505" s="31">
        <v>11290.3</v>
      </c>
      <c r="I505" s="31">
        <v>11721</v>
      </c>
    </row>
    <row r="506" spans="1:9" ht="48">
      <c r="A506" s="4">
        <f t="shared" si="38"/>
        <v>493</v>
      </c>
      <c r="B506" s="25" t="s">
        <v>150</v>
      </c>
      <c r="C506" s="4"/>
      <c r="D506" s="4"/>
      <c r="E506" s="4"/>
      <c r="F506" s="4">
        <v>621</v>
      </c>
      <c r="G506" s="23">
        <v>9782.6</v>
      </c>
      <c r="H506" s="31">
        <v>9110.6</v>
      </c>
      <c r="I506" s="31">
        <v>9458.2</v>
      </c>
    </row>
    <row r="507" spans="1:9" ht="62.25" customHeight="1">
      <c r="A507" s="4">
        <f t="shared" si="38"/>
        <v>494</v>
      </c>
      <c r="B507" s="25" t="s">
        <v>182</v>
      </c>
      <c r="C507" s="4">
        <v>906</v>
      </c>
      <c r="D507" s="4" t="s">
        <v>86</v>
      </c>
      <c r="E507" s="4" t="s">
        <v>266</v>
      </c>
      <c r="F507" s="4"/>
      <c r="G507" s="23">
        <f>G508+G511</f>
        <v>961</v>
      </c>
      <c r="H507" s="31">
        <f>H508+H511</f>
        <v>999</v>
      </c>
      <c r="I507" s="31">
        <f>I508+I511</f>
        <v>1039</v>
      </c>
    </row>
    <row r="508" spans="1:9" ht="24">
      <c r="A508" s="4">
        <f t="shared" si="38"/>
        <v>495</v>
      </c>
      <c r="B508" s="25" t="s">
        <v>179</v>
      </c>
      <c r="C508" s="4">
        <v>906</v>
      </c>
      <c r="D508" s="4" t="s">
        <v>86</v>
      </c>
      <c r="E508" s="4" t="s">
        <v>266</v>
      </c>
      <c r="F508" s="4">
        <v>240</v>
      </c>
      <c r="G508" s="23">
        <f>G509+G510</f>
        <v>799.8</v>
      </c>
      <c r="H508" s="31">
        <f>H509+H510</f>
        <v>831.4</v>
      </c>
      <c r="I508" s="31">
        <f>I509+I510</f>
        <v>864.6999999999999</v>
      </c>
    </row>
    <row r="509" spans="1:9" ht="24">
      <c r="A509" s="4">
        <f t="shared" si="38"/>
        <v>496</v>
      </c>
      <c r="B509" s="25" t="s">
        <v>45</v>
      </c>
      <c r="C509" s="4"/>
      <c r="D509" s="4"/>
      <c r="E509" s="4"/>
      <c r="F509" s="4">
        <v>242</v>
      </c>
      <c r="G509" s="23">
        <v>60</v>
      </c>
      <c r="H509" s="31">
        <v>62.4</v>
      </c>
      <c r="I509" s="31">
        <v>64.9</v>
      </c>
    </row>
    <row r="510" spans="1:9" ht="12" customHeight="1">
      <c r="A510" s="4">
        <f t="shared" si="38"/>
        <v>497</v>
      </c>
      <c r="B510" s="25" t="s">
        <v>467</v>
      </c>
      <c r="C510" s="4"/>
      <c r="D510" s="4"/>
      <c r="E510" s="4"/>
      <c r="F510" s="4">
        <v>244</v>
      </c>
      <c r="G510" s="23">
        <v>739.8</v>
      </c>
      <c r="H510" s="31">
        <v>769</v>
      </c>
      <c r="I510" s="31">
        <v>799.8</v>
      </c>
    </row>
    <row r="511" spans="1:9" ht="48">
      <c r="A511" s="4">
        <f t="shared" si="38"/>
        <v>498</v>
      </c>
      <c r="B511" s="25" t="s">
        <v>150</v>
      </c>
      <c r="C511" s="4"/>
      <c r="D511" s="4"/>
      <c r="E511" s="4"/>
      <c r="F511" s="4">
        <v>621</v>
      </c>
      <c r="G511" s="23">
        <v>161.2</v>
      </c>
      <c r="H511" s="31">
        <v>167.6</v>
      </c>
      <c r="I511" s="31">
        <v>174.3</v>
      </c>
    </row>
    <row r="512" spans="1:9" ht="48">
      <c r="A512" s="5">
        <f t="shared" si="38"/>
        <v>499</v>
      </c>
      <c r="B512" s="33" t="s">
        <v>200</v>
      </c>
      <c r="C512" s="5">
        <v>906</v>
      </c>
      <c r="D512" s="5" t="s">
        <v>86</v>
      </c>
      <c r="E512" s="5" t="s">
        <v>267</v>
      </c>
      <c r="F512" s="5"/>
      <c r="G512" s="6">
        <f>SUM(G513)</f>
        <v>1068.4</v>
      </c>
      <c r="H512" s="6">
        <v>0</v>
      </c>
      <c r="I512" s="30">
        <f>I513</f>
        <v>0</v>
      </c>
    </row>
    <row r="513" spans="1:9" ht="14.25" customHeight="1">
      <c r="A513" s="4">
        <f t="shared" si="38"/>
        <v>500</v>
      </c>
      <c r="B513" s="25" t="s">
        <v>137</v>
      </c>
      <c r="C513" s="4">
        <v>906</v>
      </c>
      <c r="D513" s="4" t="s">
        <v>86</v>
      </c>
      <c r="E513" s="4" t="s">
        <v>268</v>
      </c>
      <c r="F513" s="4"/>
      <c r="G513" s="23">
        <f>SUM(G514)</f>
        <v>1068.4</v>
      </c>
      <c r="H513" s="23">
        <v>0</v>
      </c>
      <c r="I513" s="31">
        <f>I514</f>
        <v>0</v>
      </c>
    </row>
    <row r="514" spans="1:9" ht="13.5" customHeight="1">
      <c r="A514" s="4">
        <f t="shared" si="38"/>
        <v>501</v>
      </c>
      <c r="B514" s="25" t="s">
        <v>467</v>
      </c>
      <c r="C514" s="4">
        <v>906</v>
      </c>
      <c r="D514" s="4" t="s">
        <v>86</v>
      </c>
      <c r="E514" s="4" t="s">
        <v>268</v>
      </c>
      <c r="F514" s="4">
        <v>244</v>
      </c>
      <c r="G514" s="23">
        <v>1068.4</v>
      </c>
      <c r="H514" s="23">
        <v>0</v>
      </c>
      <c r="I514" s="31">
        <v>0</v>
      </c>
    </row>
    <row r="515" spans="1:9" ht="13.5" customHeight="1">
      <c r="A515" s="5">
        <f t="shared" si="38"/>
        <v>502</v>
      </c>
      <c r="B515" s="28" t="s">
        <v>133</v>
      </c>
      <c r="C515" s="5">
        <v>906</v>
      </c>
      <c r="D515" s="5" t="s">
        <v>86</v>
      </c>
      <c r="E515" s="5" t="s">
        <v>202</v>
      </c>
      <c r="F515" s="5"/>
      <c r="G515" s="6">
        <f>G516+G518+G520</f>
        <v>146</v>
      </c>
      <c r="H515" s="6"/>
      <c r="I515" s="30"/>
    </row>
    <row r="516" spans="1:9" ht="49.5" customHeight="1">
      <c r="A516" s="4">
        <f t="shared" si="38"/>
        <v>503</v>
      </c>
      <c r="B516" s="18" t="s">
        <v>387</v>
      </c>
      <c r="C516" s="4">
        <v>906</v>
      </c>
      <c r="D516" s="4" t="s">
        <v>86</v>
      </c>
      <c r="E516" s="4" t="s">
        <v>388</v>
      </c>
      <c r="F516" s="4"/>
      <c r="G516" s="31">
        <f>G517</f>
        <v>30</v>
      </c>
      <c r="H516" s="31">
        <f>H517</f>
        <v>0</v>
      </c>
      <c r="I516" s="31">
        <f>I517</f>
        <v>0</v>
      </c>
    </row>
    <row r="517" spans="1:9" ht="13.5" customHeight="1">
      <c r="A517" s="4">
        <f t="shared" si="38"/>
        <v>504</v>
      </c>
      <c r="B517" s="18" t="s">
        <v>323</v>
      </c>
      <c r="C517" s="4">
        <v>906</v>
      </c>
      <c r="D517" s="4" t="s">
        <v>86</v>
      </c>
      <c r="E517" s="4" t="s">
        <v>388</v>
      </c>
      <c r="F517" s="4">
        <v>853</v>
      </c>
      <c r="G517" s="31">
        <v>30</v>
      </c>
      <c r="H517" s="31">
        <v>0</v>
      </c>
      <c r="I517" s="31">
        <v>0</v>
      </c>
    </row>
    <row r="518" spans="1:12" ht="42" customHeight="1">
      <c r="A518" s="4">
        <f t="shared" si="38"/>
        <v>505</v>
      </c>
      <c r="B518" s="18" t="s">
        <v>19</v>
      </c>
      <c r="C518" s="4">
        <v>906</v>
      </c>
      <c r="D518" s="4" t="s">
        <v>86</v>
      </c>
      <c r="E518" s="4" t="s">
        <v>20</v>
      </c>
      <c r="F518" s="4"/>
      <c r="G518" s="31">
        <f>G519</f>
        <v>12.9</v>
      </c>
      <c r="H518" s="31">
        <f>H519</f>
        <v>0</v>
      </c>
      <c r="I518" s="31">
        <f>I519</f>
        <v>0</v>
      </c>
      <c r="L518" s="103"/>
    </row>
    <row r="519" spans="1:9" s="103" customFormat="1" ht="13.5" customHeight="1">
      <c r="A519" s="98">
        <f t="shared" si="38"/>
        <v>506</v>
      </c>
      <c r="B519" s="104" t="s">
        <v>128</v>
      </c>
      <c r="C519" s="98">
        <v>906</v>
      </c>
      <c r="D519" s="98" t="s">
        <v>86</v>
      </c>
      <c r="E519" s="98" t="s">
        <v>20</v>
      </c>
      <c r="F519" s="98">
        <v>622</v>
      </c>
      <c r="G519" s="102">
        <v>12.9</v>
      </c>
      <c r="H519" s="102">
        <v>0</v>
      </c>
      <c r="I519" s="102">
        <v>0</v>
      </c>
    </row>
    <row r="520" spans="1:9" ht="54.75" customHeight="1">
      <c r="A520" s="4">
        <f t="shared" si="38"/>
        <v>507</v>
      </c>
      <c r="B520" s="18" t="s">
        <v>2</v>
      </c>
      <c r="C520" s="4">
        <v>906</v>
      </c>
      <c r="D520" s="4" t="s">
        <v>86</v>
      </c>
      <c r="E520" s="4" t="s">
        <v>3</v>
      </c>
      <c r="F520" s="4"/>
      <c r="G520" s="31">
        <f>G521</f>
        <v>103.1</v>
      </c>
      <c r="H520" s="31">
        <f>H521</f>
        <v>0</v>
      </c>
      <c r="I520" s="31">
        <f>I521</f>
        <v>0</v>
      </c>
    </row>
    <row r="521" spans="1:9" ht="13.5" customHeight="1">
      <c r="A521" s="4">
        <f t="shared" si="38"/>
        <v>508</v>
      </c>
      <c r="B521" s="18" t="s">
        <v>467</v>
      </c>
      <c r="C521" s="4">
        <v>906</v>
      </c>
      <c r="D521" s="4" t="s">
        <v>86</v>
      </c>
      <c r="E521" s="4" t="s">
        <v>3</v>
      </c>
      <c r="F521" s="4">
        <v>244</v>
      </c>
      <c r="G521" s="31">
        <v>103.1</v>
      </c>
      <c r="H521" s="31">
        <v>0</v>
      </c>
      <c r="I521" s="31">
        <v>0</v>
      </c>
    </row>
    <row r="522" spans="1:9" ht="12.75">
      <c r="A522" s="5">
        <f t="shared" si="38"/>
        <v>509</v>
      </c>
      <c r="B522" s="33" t="s">
        <v>87</v>
      </c>
      <c r="C522" s="5">
        <v>906</v>
      </c>
      <c r="D522" s="5" t="s">
        <v>88</v>
      </c>
      <c r="E522" s="5"/>
      <c r="F522" s="5"/>
      <c r="G522" s="6">
        <f>SUM(G523)+G573</f>
        <v>211168</v>
      </c>
      <c r="H522" s="6">
        <f>H523+H573</f>
        <v>177105.69999999998</v>
      </c>
      <c r="I522" s="6">
        <f>I523+I573</f>
        <v>178222.8</v>
      </c>
    </row>
    <row r="523" spans="1:9" ht="36">
      <c r="A523" s="4">
        <f t="shared" si="38"/>
        <v>510</v>
      </c>
      <c r="B523" s="25" t="s">
        <v>31</v>
      </c>
      <c r="C523" s="4">
        <v>906</v>
      </c>
      <c r="D523" s="4" t="s">
        <v>88</v>
      </c>
      <c r="E523" s="4" t="s">
        <v>260</v>
      </c>
      <c r="F523" s="4"/>
      <c r="G523" s="23">
        <f>G524</f>
        <v>209809.3</v>
      </c>
      <c r="H523" s="23">
        <f>H524</f>
        <v>177098.4</v>
      </c>
      <c r="I523" s="23">
        <f>I524</f>
        <v>178215.5</v>
      </c>
    </row>
    <row r="524" spans="1:9" ht="36">
      <c r="A524" s="5">
        <f t="shared" si="38"/>
        <v>511</v>
      </c>
      <c r="B524" s="33" t="s">
        <v>191</v>
      </c>
      <c r="C524" s="5">
        <v>906</v>
      </c>
      <c r="D524" s="5" t="s">
        <v>88</v>
      </c>
      <c r="E524" s="5" t="s">
        <v>269</v>
      </c>
      <c r="F524" s="5"/>
      <c r="G524" s="6">
        <f>G525+G540+G545+G550+G555+G561+G566+G569+G571</f>
        <v>209809.3</v>
      </c>
      <c r="H524" s="6">
        <f>H525+H555+H561</f>
        <v>177098.4</v>
      </c>
      <c r="I524" s="30">
        <f>I525+I540+I555+I561</f>
        <v>178215.5</v>
      </c>
    </row>
    <row r="525" spans="1:9" ht="36">
      <c r="A525" s="4">
        <f t="shared" si="38"/>
        <v>512</v>
      </c>
      <c r="B525" s="25" t="s">
        <v>131</v>
      </c>
      <c r="C525" s="4">
        <v>906</v>
      </c>
      <c r="D525" s="4" t="s">
        <v>88</v>
      </c>
      <c r="E525" s="4" t="s">
        <v>270</v>
      </c>
      <c r="F525" s="4"/>
      <c r="G525" s="23">
        <f>G526+G530+G533+G536</f>
        <v>67727.3</v>
      </c>
      <c r="H525" s="23">
        <f>H526+H530+H534+H536</f>
        <v>63925.4</v>
      </c>
      <c r="I525" s="31">
        <f>I526+I530+I534+I536</f>
        <v>61834.5</v>
      </c>
    </row>
    <row r="526" spans="1:9" ht="12.75">
      <c r="A526" s="4">
        <f t="shared" si="38"/>
        <v>513</v>
      </c>
      <c r="B526" s="25" t="s">
        <v>205</v>
      </c>
      <c r="C526" s="4">
        <v>906</v>
      </c>
      <c r="D526" s="4" t="s">
        <v>88</v>
      </c>
      <c r="E526" s="4" t="s">
        <v>270</v>
      </c>
      <c r="F526" s="4">
        <v>110</v>
      </c>
      <c r="G526" s="23">
        <f>G527+G528+G529</f>
        <v>24638.800000000003</v>
      </c>
      <c r="H526" s="23">
        <f>H527+H528+H529</f>
        <v>25553.7</v>
      </c>
      <c r="I526" s="31">
        <f>I527+I528+I529</f>
        <v>25553.7</v>
      </c>
    </row>
    <row r="527" spans="1:9" ht="12.75">
      <c r="A527" s="4">
        <f t="shared" si="38"/>
        <v>514</v>
      </c>
      <c r="B527" s="25" t="s">
        <v>206</v>
      </c>
      <c r="C527" s="4"/>
      <c r="D527" s="4"/>
      <c r="E527" s="4"/>
      <c r="F527" s="4">
        <v>111</v>
      </c>
      <c r="G527" s="23">
        <v>18842.7</v>
      </c>
      <c r="H527" s="23">
        <v>19545.4</v>
      </c>
      <c r="I527" s="31">
        <v>19545.4</v>
      </c>
    </row>
    <row r="528" spans="1:9" ht="24">
      <c r="A528" s="4">
        <f t="shared" si="38"/>
        <v>515</v>
      </c>
      <c r="B528" s="25" t="s">
        <v>207</v>
      </c>
      <c r="C528" s="4"/>
      <c r="D528" s="4"/>
      <c r="E528" s="4"/>
      <c r="F528" s="4">
        <v>112</v>
      </c>
      <c r="G528" s="23">
        <v>6.5</v>
      </c>
      <c r="H528" s="23">
        <v>6.5</v>
      </c>
      <c r="I528" s="31">
        <v>6.5</v>
      </c>
    </row>
    <row r="529" spans="1:9" ht="36">
      <c r="A529" s="4">
        <f t="shared" si="38"/>
        <v>516</v>
      </c>
      <c r="B529" s="25" t="s">
        <v>208</v>
      </c>
      <c r="C529" s="4"/>
      <c r="D529" s="4"/>
      <c r="E529" s="4"/>
      <c r="F529" s="4">
        <v>119</v>
      </c>
      <c r="G529" s="23">
        <v>5789.6</v>
      </c>
      <c r="H529" s="23">
        <v>6001.8</v>
      </c>
      <c r="I529" s="31">
        <v>6001.8</v>
      </c>
    </row>
    <row r="530" spans="1:9" ht="24">
      <c r="A530" s="4">
        <f aca="true" t="shared" si="39" ref="A530:A593">A529+1</f>
        <v>517</v>
      </c>
      <c r="B530" s="25" t="s">
        <v>179</v>
      </c>
      <c r="C530" s="4"/>
      <c r="D530" s="4"/>
      <c r="E530" s="4"/>
      <c r="F530" s="4">
        <v>240</v>
      </c>
      <c r="G530" s="23">
        <f>G531+G532</f>
        <v>23911</v>
      </c>
      <c r="H530" s="23">
        <f>H531+H532</f>
        <v>20065</v>
      </c>
      <c r="I530" s="31">
        <f>I531+I532</f>
        <v>18519.8</v>
      </c>
    </row>
    <row r="531" spans="1:9" ht="24">
      <c r="A531" s="4">
        <f t="shared" si="39"/>
        <v>518</v>
      </c>
      <c r="B531" s="25" t="s">
        <v>45</v>
      </c>
      <c r="C531" s="4"/>
      <c r="D531" s="4"/>
      <c r="E531" s="4"/>
      <c r="F531" s="4">
        <v>242</v>
      </c>
      <c r="G531" s="23">
        <f>950.6+5.9</f>
        <v>956.5</v>
      </c>
      <c r="H531" s="23">
        <v>653.8</v>
      </c>
      <c r="I531" s="31">
        <v>653.8</v>
      </c>
    </row>
    <row r="532" spans="1:9" ht="12.75" customHeight="1">
      <c r="A532" s="4">
        <f t="shared" si="39"/>
        <v>519</v>
      </c>
      <c r="B532" s="25" t="s">
        <v>467</v>
      </c>
      <c r="C532" s="4"/>
      <c r="D532" s="4"/>
      <c r="E532" s="4"/>
      <c r="F532" s="4">
        <v>244</v>
      </c>
      <c r="G532" s="23">
        <v>22954.5</v>
      </c>
      <c r="H532" s="23">
        <v>19411.2</v>
      </c>
      <c r="I532" s="31">
        <v>17866</v>
      </c>
    </row>
    <row r="533" spans="1:9" ht="12.75" customHeight="1">
      <c r="A533" s="4">
        <f t="shared" si="39"/>
        <v>520</v>
      </c>
      <c r="B533" s="25" t="s">
        <v>490</v>
      </c>
      <c r="C533" s="4"/>
      <c r="D533" s="4"/>
      <c r="E533" s="4"/>
      <c r="F533" s="4">
        <v>620</v>
      </c>
      <c r="G533" s="23">
        <f>G534+G535</f>
        <v>16404.800000000003</v>
      </c>
      <c r="H533" s="23">
        <f>H534+H535</f>
        <v>15609.9</v>
      </c>
      <c r="I533" s="23">
        <f>I534+I535</f>
        <v>15064.2</v>
      </c>
    </row>
    <row r="534" spans="1:9" ht="48">
      <c r="A534" s="4">
        <f t="shared" si="39"/>
        <v>521</v>
      </c>
      <c r="B534" s="25" t="s">
        <v>150</v>
      </c>
      <c r="C534" s="4"/>
      <c r="D534" s="4"/>
      <c r="E534" s="4"/>
      <c r="F534" s="4">
        <v>621</v>
      </c>
      <c r="G534" s="23">
        <f>16303.2+45.6</f>
        <v>16348.800000000001</v>
      </c>
      <c r="H534" s="23">
        <v>15609.9</v>
      </c>
      <c r="I534" s="31">
        <v>15064.2</v>
      </c>
    </row>
    <row r="535" spans="1:9" ht="12.75">
      <c r="A535" s="4">
        <f t="shared" si="39"/>
        <v>522</v>
      </c>
      <c r="B535" s="25" t="s">
        <v>128</v>
      </c>
      <c r="C535" s="4"/>
      <c r="D535" s="4"/>
      <c r="E535" s="4"/>
      <c r="F535" s="4">
        <v>622</v>
      </c>
      <c r="G535" s="23">
        <v>56</v>
      </c>
      <c r="H535" s="23">
        <v>0</v>
      </c>
      <c r="I535" s="31">
        <v>0</v>
      </c>
    </row>
    <row r="536" spans="1:9" ht="12.75">
      <c r="A536" s="4">
        <f t="shared" si="39"/>
        <v>523</v>
      </c>
      <c r="B536" s="25" t="s">
        <v>180</v>
      </c>
      <c r="C536" s="4"/>
      <c r="D536" s="4"/>
      <c r="E536" s="4"/>
      <c r="F536" s="4">
        <v>850</v>
      </c>
      <c r="G536" s="23">
        <f>G537+G539+G538</f>
        <v>2772.7000000000003</v>
      </c>
      <c r="H536" s="23">
        <f>H537+H539</f>
        <v>2696.8</v>
      </c>
      <c r="I536" s="31">
        <f>I537+I539</f>
        <v>2696.8</v>
      </c>
    </row>
    <row r="537" spans="1:9" ht="24">
      <c r="A537" s="4">
        <f t="shared" si="39"/>
        <v>524</v>
      </c>
      <c r="B537" s="25" t="s">
        <v>130</v>
      </c>
      <c r="C537" s="4"/>
      <c r="D537" s="4"/>
      <c r="E537" s="4"/>
      <c r="F537" s="4">
        <v>851</v>
      </c>
      <c r="G537" s="23">
        <f>2750.9-1</f>
        <v>2749.9</v>
      </c>
      <c r="H537" s="23">
        <v>2675</v>
      </c>
      <c r="I537" s="31">
        <v>2675</v>
      </c>
    </row>
    <row r="538" spans="1:9" ht="12.75">
      <c r="A538" s="4">
        <f t="shared" si="39"/>
        <v>525</v>
      </c>
      <c r="B538" s="25" t="s">
        <v>152</v>
      </c>
      <c r="C538" s="4"/>
      <c r="D538" s="4"/>
      <c r="E538" s="4"/>
      <c r="F538" s="4">
        <v>852</v>
      </c>
      <c r="G538" s="23">
        <v>1</v>
      </c>
      <c r="H538" s="23">
        <v>0</v>
      </c>
      <c r="I538" s="31">
        <v>0</v>
      </c>
    </row>
    <row r="539" spans="1:9" ht="12.75">
      <c r="A539" s="4">
        <f t="shared" si="39"/>
        <v>526</v>
      </c>
      <c r="B539" s="25" t="s">
        <v>323</v>
      </c>
      <c r="C539" s="4"/>
      <c r="D539" s="4"/>
      <c r="E539" s="4"/>
      <c r="F539" s="4">
        <v>853</v>
      </c>
      <c r="G539" s="23">
        <v>21.8</v>
      </c>
      <c r="H539" s="23">
        <v>21.8</v>
      </c>
      <c r="I539" s="31">
        <v>21.8</v>
      </c>
    </row>
    <row r="540" spans="1:9" ht="60">
      <c r="A540" s="4">
        <f t="shared" si="39"/>
        <v>527</v>
      </c>
      <c r="B540" s="25" t="s">
        <v>461</v>
      </c>
      <c r="C540" s="4">
        <v>906</v>
      </c>
      <c r="D540" s="4" t="s">
        <v>88</v>
      </c>
      <c r="E540" s="4" t="s">
        <v>271</v>
      </c>
      <c r="F540" s="4"/>
      <c r="G540" s="23">
        <f>G541+G544</f>
        <v>8165.1</v>
      </c>
      <c r="H540" s="23">
        <v>0</v>
      </c>
      <c r="I540" s="31">
        <f>I542+I544</f>
        <v>0</v>
      </c>
    </row>
    <row r="541" spans="1:9" ht="24">
      <c r="A541" s="4">
        <f t="shared" si="39"/>
        <v>528</v>
      </c>
      <c r="B541" s="25" t="s">
        <v>179</v>
      </c>
      <c r="C541" s="4">
        <v>906</v>
      </c>
      <c r="D541" s="4" t="s">
        <v>88</v>
      </c>
      <c r="E541" s="4" t="s">
        <v>272</v>
      </c>
      <c r="F541" s="4">
        <v>240</v>
      </c>
      <c r="G541" s="23">
        <f>G542+G543</f>
        <v>3792.6</v>
      </c>
      <c r="H541" s="23">
        <f>H542+H543</f>
        <v>0</v>
      </c>
      <c r="I541" s="23">
        <f>I542+I543</f>
        <v>0</v>
      </c>
    </row>
    <row r="542" spans="1:9" ht="24">
      <c r="A542" s="4">
        <f t="shared" si="39"/>
        <v>529</v>
      </c>
      <c r="B542" s="25" t="s">
        <v>151</v>
      </c>
      <c r="C542" s="4"/>
      <c r="D542" s="4"/>
      <c r="E542" s="4"/>
      <c r="F542" s="4">
        <v>243</v>
      </c>
      <c r="G542" s="23">
        <v>3290.9</v>
      </c>
      <c r="H542" s="23">
        <v>0</v>
      </c>
      <c r="I542" s="31">
        <v>0</v>
      </c>
    </row>
    <row r="543" spans="1:9" ht="12.75">
      <c r="A543" s="4">
        <f t="shared" si="39"/>
        <v>530</v>
      </c>
      <c r="B543" s="25" t="s">
        <v>467</v>
      </c>
      <c r="C543" s="4"/>
      <c r="D543" s="4"/>
      <c r="E543" s="4"/>
      <c r="F543" s="4">
        <v>244</v>
      </c>
      <c r="G543" s="23">
        <v>501.7</v>
      </c>
      <c r="H543" s="23">
        <v>0</v>
      </c>
      <c r="I543" s="31">
        <v>0</v>
      </c>
    </row>
    <row r="544" spans="1:9" ht="12.75">
      <c r="A544" s="4">
        <f t="shared" si="39"/>
        <v>531</v>
      </c>
      <c r="B544" s="49" t="s">
        <v>128</v>
      </c>
      <c r="C544" s="4"/>
      <c r="D544" s="4"/>
      <c r="E544" s="4"/>
      <c r="F544" s="4">
        <v>622</v>
      </c>
      <c r="G544" s="23">
        <v>4372.5</v>
      </c>
      <c r="H544" s="23">
        <v>0</v>
      </c>
      <c r="I544" s="31">
        <v>0</v>
      </c>
    </row>
    <row r="545" spans="1:9" ht="46.5" customHeight="1">
      <c r="A545" s="4">
        <f t="shared" si="39"/>
        <v>532</v>
      </c>
      <c r="B545" s="18" t="s">
        <v>17</v>
      </c>
      <c r="C545" s="4">
        <v>906</v>
      </c>
      <c r="D545" s="4" t="s">
        <v>88</v>
      </c>
      <c r="E545" s="4" t="s">
        <v>21</v>
      </c>
      <c r="F545" s="4"/>
      <c r="G545" s="31">
        <f>G546+G549</f>
        <v>3205.1000000000004</v>
      </c>
      <c r="H545" s="31">
        <f>H546+H549</f>
        <v>0</v>
      </c>
      <c r="I545" s="31">
        <f>I546+I549</f>
        <v>0</v>
      </c>
    </row>
    <row r="546" spans="1:9" ht="24">
      <c r="A546" s="4">
        <f t="shared" si="39"/>
        <v>533</v>
      </c>
      <c r="B546" s="18" t="s">
        <v>179</v>
      </c>
      <c r="C546" s="4">
        <v>906</v>
      </c>
      <c r="D546" s="4" t="s">
        <v>88</v>
      </c>
      <c r="E546" s="4" t="s">
        <v>21</v>
      </c>
      <c r="F546" s="4">
        <v>240</v>
      </c>
      <c r="G546" s="31">
        <f>G547+G548</f>
        <v>1871.9</v>
      </c>
      <c r="H546" s="31">
        <f>H547+H548</f>
        <v>0</v>
      </c>
      <c r="I546" s="31">
        <f>I547+I548</f>
        <v>0</v>
      </c>
    </row>
    <row r="547" spans="1:9" ht="24">
      <c r="A547" s="4">
        <f t="shared" si="39"/>
        <v>534</v>
      </c>
      <c r="B547" s="18" t="s">
        <v>151</v>
      </c>
      <c r="C547" s="4"/>
      <c r="D547" s="4"/>
      <c r="E547" s="4"/>
      <c r="F547" s="4">
        <v>243</v>
      </c>
      <c r="G547" s="31">
        <v>1567.8</v>
      </c>
      <c r="H547" s="31">
        <v>0</v>
      </c>
      <c r="I547" s="31">
        <v>0</v>
      </c>
    </row>
    <row r="548" spans="1:9" ht="12.75">
      <c r="A548" s="4">
        <f t="shared" si="39"/>
        <v>535</v>
      </c>
      <c r="B548" s="18" t="s">
        <v>467</v>
      </c>
      <c r="C548" s="4"/>
      <c r="D548" s="4"/>
      <c r="E548" s="4"/>
      <c r="F548" s="4">
        <v>244</v>
      </c>
      <c r="G548" s="31">
        <v>304.1</v>
      </c>
      <c r="H548" s="31">
        <v>0</v>
      </c>
      <c r="I548" s="31">
        <v>0</v>
      </c>
    </row>
    <row r="549" spans="1:9" ht="12.75">
      <c r="A549" s="4">
        <f t="shared" si="39"/>
        <v>536</v>
      </c>
      <c r="B549" s="18" t="s">
        <v>128</v>
      </c>
      <c r="C549" s="4"/>
      <c r="D549" s="4"/>
      <c r="E549" s="4"/>
      <c r="F549" s="4">
        <v>622</v>
      </c>
      <c r="G549" s="31">
        <v>1333.2</v>
      </c>
      <c r="H549" s="31">
        <v>0</v>
      </c>
      <c r="I549" s="31">
        <v>0</v>
      </c>
    </row>
    <row r="550" spans="1:9" ht="36">
      <c r="A550" s="4">
        <f t="shared" si="39"/>
        <v>537</v>
      </c>
      <c r="B550" s="18" t="s">
        <v>493</v>
      </c>
      <c r="C550" s="4">
        <v>906</v>
      </c>
      <c r="D550" s="4" t="s">
        <v>88</v>
      </c>
      <c r="E550" s="4" t="s">
        <v>516</v>
      </c>
      <c r="F550" s="4"/>
      <c r="G550" s="31">
        <f>G551+G554</f>
        <v>3921.3999999999996</v>
      </c>
      <c r="H550" s="31">
        <f>H551+H554</f>
        <v>0</v>
      </c>
      <c r="I550" s="31">
        <f>I551+I554</f>
        <v>0</v>
      </c>
    </row>
    <row r="551" spans="1:9" ht="12.75">
      <c r="A551" s="4">
        <f t="shared" si="39"/>
        <v>538</v>
      </c>
      <c r="B551" s="18" t="s">
        <v>205</v>
      </c>
      <c r="C551" s="4">
        <v>906</v>
      </c>
      <c r="D551" s="4" t="s">
        <v>88</v>
      </c>
      <c r="E551" s="4" t="s">
        <v>516</v>
      </c>
      <c r="F551" s="4">
        <v>110</v>
      </c>
      <c r="G551" s="31">
        <f>G552+G553</f>
        <v>2973.8999999999996</v>
      </c>
      <c r="H551" s="31">
        <f>H552+H553</f>
        <v>0</v>
      </c>
      <c r="I551" s="31">
        <f>I552+I553</f>
        <v>0</v>
      </c>
    </row>
    <row r="552" spans="1:9" ht="12.75">
      <c r="A552" s="4">
        <f t="shared" si="39"/>
        <v>539</v>
      </c>
      <c r="B552" s="18" t="s">
        <v>206</v>
      </c>
      <c r="C552" s="4"/>
      <c r="D552" s="4"/>
      <c r="E552" s="4"/>
      <c r="F552" s="4">
        <v>111</v>
      </c>
      <c r="G552" s="31">
        <v>2284.1</v>
      </c>
      <c r="H552" s="31">
        <v>0</v>
      </c>
      <c r="I552" s="31">
        <v>0</v>
      </c>
    </row>
    <row r="553" spans="1:9" ht="36">
      <c r="A553" s="4">
        <f t="shared" si="39"/>
        <v>540</v>
      </c>
      <c r="B553" s="18" t="s">
        <v>208</v>
      </c>
      <c r="C553" s="4"/>
      <c r="D553" s="4"/>
      <c r="E553" s="4"/>
      <c r="F553" s="4">
        <v>119</v>
      </c>
      <c r="G553" s="31">
        <v>689.8</v>
      </c>
      <c r="H553" s="31">
        <v>0</v>
      </c>
      <c r="I553" s="31">
        <v>0</v>
      </c>
    </row>
    <row r="554" spans="1:9" ht="48">
      <c r="A554" s="4">
        <f t="shared" si="39"/>
        <v>541</v>
      </c>
      <c r="B554" s="18" t="s">
        <v>150</v>
      </c>
      <c r="C554" s="4"/>
      <c r="D554" s="4"/>
      <c r="E554" s="4"/>
      <c r="F554" s="4">
        <v>621</v>
      </c>
      <c r="G554" s="31">
        <v>947.5</v>
      </c>
      <c r="H554" s="31">
        <v>0</v>
      </c>
      <c r="I554" s="31">
        <v>0</v>
      </c>
    </row>
    <row r="555" spans="1:9" ht="96">
      <c r="A555" s="4">
        <f t="shared" si="39"/>
        <v>542</v>
      </c>
      <c r="B555" s="25" t="s">
        <v>183</v>
      </c>
      <c r="C555" s="4">
        <v>906</v>
      </c>
      <c r="D555" s="4" t="s">
        <v>88</v>
      </c>
      <c r="E555" s="4" t="s">
        <v>273</v>
      </c>
      <c r="F555" s="4"/>
      <c r="G555" s="23">
        <f>G556+G560</f>
        <v>109581.6</v>
      </c>
      <c r="H555" s="31">
        <f>H556+H560</f>
        <v>109024</v>
      </c>
      <c r="I555" s="31">
        <f>I556+I560</f>
        <v>112066</v>
      </c>
    </row>
    <row r="556" spans="1:9" ht="12.75">
      <c r="A556" s="4">
        <f t="shared" si="39"/>
        <v>543</v>
      </c>
      <c r="B556" s="25" t="s">
        <v>205</v>
      </c>
      <c r="C556" s="4">
        <v>906</v>
      </c>
      <c r="D556" s="4" t="s">
        <v>88</v>
      </c>
      <c r="E556" s="4" t="s">
        <v>273</v>
      </c>
      <c r="F556" s="4">
        <v>110</v>
      </c>
      <c r="G556" s="23">
        <f>G557+G559+G558</f>
        <v>68512.3</v>
      </c>
      <c r="H556" s="31">
        <f>H557+H559+H558</f>
        <v>67843</v>
      </c>
      <c r="I556" s="31">
        <f>I557+I559+I558</f>
        <v>69736</v>
      </c>
    </row>
    <row r="557" spans="1:9" ht="12.75">
      <c r="A557" s="4">
        <f t="shared" si="39"/>
        <v>544</v>
      </c>
      <c r="B557" s="25" t="s">
        <v>206</v>
      </c>
      <c r="C557" s="4"/>
      <c r="D557" s="4"/>
      <c r="E557" s="4"/>
      <c r="F557" s="4">
        <v>111</v>
      </c>
      <c r="G557" s="23">
        <v>52620.5</v>
      </c>
      <c r="H557" s="31">
        <v>52106.5</v>
      </c>
      <c r="I557" s="31">
        <v>53560.5</v>
      </c>
    </row>
    <row r="558" spans="1:9" ht="24">
      <c r="A558" s="4">
        <f t="shared" si="39"/>
        <v>545</v>
      </c>
      <c r="B558" s="25" t="s">
        <v>207</v>
      </c>
      <c r="C558" s="4"/>
      <c r="D558" s="4"/>
      <c r="E558" s="4"/>
      <c r="F558" s="4">
        <v>112</v>
      </c>
      <c r="G558" s="23">
        <v>5.7</v>
      </c>
      <c r="H558" s="31">
        <v>4.5</v>
      </c>
      <c r="I558" s="31">
        <v>4.5</v>
      </c>
    </row>
    <row r="559" spans="1:9" ht="36">
      <c r="A559" s="4">
        <f t="shared" si="39"/>
        <v>546</v>
      </c>
      <c r="B559" s="25" t="s">
        <v>208</v>
      </c>
      <c r="C559" s="4"/>
      <c r="D559" s="4"/>
      <c r="E559" s="4"/>
      <c r="F559" s="4">
        <v>119</v>
      </c>
      <c r="G559" s="23">
        <v>15886.1</v>
      </c>
      <c r="H559" s="31">
        <v>15732</v>
      </c>
      <c r="I559" s="31">
        <v>16171</v>
      </c>
    </row>
    <row r="560" spans="1:9" ht="48">
      <c r="A560" s="4">
        <f t="shared" si="39"/>
        <v>547</v>
      </c>
      <c r="B560" s="25" t="s">
        <v>150</v>
      </c>
      <c r="C560" s="4"/>
      <c r="D560" s="4"/>
      <c r="E560" s="4"/>
      <c r="F560" s="4">
        <v>621</v>
      </c>
      <c r="G560" s="23">
        <v>41069.3</v>
      </c>
      <c r="H560" s="31">
        <v>41181</v>
      </c>
      <c r="I560" s="31">
        <v>42330</v>
      </c>
    </row>
    <row r="561" spans="1:9" ht="96">
      <c r="A561" s="4">
        <f t="shared" si="39"/>
        <v>548</v>
      </c>
      <c r="B561" s="25" t="s">
        <v>184</v>
      </c>
      <c r="C561" s="4">
        <v>906</v>
      </c>
      <c r="D561" s="4" t="s">
        <v>88</v>
      </c>
      <c r="E561" s="4" t="s">
        <v>274</v>
      </c>
      <c r="F561" s="4"/>
      <c r="G561" s="23">
        <f>G562+G565</f>
        <v>3989</v>
      </c>
      <c r="H561" s="31">
        <f>H563+H564+H565</f>
        <v>4149</v>
      </c>
      <c r="I561" s="31">
        <f>I563+I564+I565</f>
        <v>4315</v>
      </c>
    </row>
    <row r="562" spans="1:9" ht="24">
      <c r="A562" s="4">
        <f t="shared" si="39"/>
        <v>549</v>
      </c>
      <c r="B562" s="25" t="s">
        <v>179</v>
      </c>
      <c r="C562" s="4">
        <v>906</v>
      </c>
      <c r="D562" s="4" t="s">
        <v>88</v>
      </c>
      <c r="E562" s="4" t="s">
        <v>274</v>
      </c>
      <c r="F562" s="4">
        <v>240</v>
      </c>
      <c r="G562" s="23">
        <f>G563+G564</f>
        <v>1886.3000000000002</v>
      </c>
      <c r="H562" s="31">
        <f>H563+H564</f>
        <v>1962</v>
      </c>
      <c r="I562" s="31">
        <f>I563+I564</f>
        <v>2040.5</v>
      </c>
    </row>
    <row r="563" spans="1:9" ht="24">
      <c r="A563" s="4">
        <f t="shared" si="39"/>
        <v>550</v>
      </c>
      <c r="B563" s="25" t="s">
        <v>89</v>
      </c>
      <c r="C563" s="4"/>
      <c r="D563" s="4"/>
      <c r="E563" s="4"/>
      <c r="F563" s="4">
        <v>242</v>
      </c>
      <c r="G563" s="23">
        <v>842.9</v>
      </c>
      <c r="H563" s="31">
        <v>908.3</v>
      </c>
      <c r="I563" s="31">
        <v>944.6</v>
      </c>
    </row>
    <row r="564" spans="1:9" ht="12.75" customHeight="1">
      <c r="A564" s="4">
        <f t="shared" si="39"/>
        <v>551</v>
      </c>
      <c r="B564" s="25" t="s">
        <v>467</v>
      </c>
      <c r="C564" s="4"/>
      <c r="D564" s="4"/>
      <c r="E564" s="4"/>
      <c r="F564" s="4">
        <v>244</v>
      </c>
      <c r="G564" s="23">
        <v>1043.4</v>
      </c>
      <c r="H564" s="31">
        <v>1053.7</v>
      </c>
      <c r="I564" s="31">
        <v>1095.9</v>
      </c>
    </row>
    <row r="565" spans="1:9" ht="48">
      <c r="A565" s="4">
        <f t="shared" si="39"/>
        <v>552</v>
      </c>
      <c r="B565" s="25" t="s">
        <v>150</v>
      </c>
      <c r="C565" s="4"/>
      <c r="D565" s="4"/>
      <c r="E565" s="4"/>
      <c r="F565" s="4">
        <v>621</v>
      </c>
      <c r="G565" s="23">
        <v>2102.7</v>
      </c>
      <c r="H565" s="31">
        <v>2187</v>
      </c>
      <c r="I565" s="31">
        <v>2274.5</v>
      </c>
    </row>
    <row r="566" spans="1:9" ht="24.75" customHeight="1">
      <c r="A566" s="4">
        <f t="shared" si="39"/>
        <v>553</v>
      </c>
      <c r="B566" s="25" t="s">
        <v>462</v>
      </c>
      <c r="C566" s="4">
        <v>906</v>
      </c>
      <c r="D566" s="4" t="s">
        <v>88</v>
      </c>
      <c r="E566" s="4" t="s">
        <v>443</v>
      </c>
      <c r="F566" s="4"/>
      <c r="G566" s="23">
        <f>G567+G568</f>
        <v>11148</v>
      </c>
      <c r="H566" s="31">
        <f>H567+H568</f>
        <v>0</v>
      </c>
      <c r="I566" s="31">
        <f>I567+I568</f>
        <v>0</v>
      </c>
    </row>
    <row r="567" spans="1:9" ht="13.5" customHeight="1">
      <c r="A567" s="4">
        <f t="shared" si="39"/>
        <v>554</v>
      </c>
      <c r="B567" s="25" t="s">
        <v>467</v>
      </c>
      <c r="C567" s="4">
        <v>906</v>
      </c>
      <c r="D567" s="4" t="s">
        <v>88</v>
      </c>
      <c r="E567" s="4" t="s">
        <v>443</v>
      </c>
      <c r="F567" s="4">
        <v>244</v>
      </c>
      <c r="G567" s="23">
        <v>5748</v>
      </c>
      <c r="H567" s="31">
        <v>0</v>
      </c>
      <c r="I567" s="31">
        <v>0</v>
      </c>
    </row>
    <row r="568" spans="1:9" ht="12.75">
      <c r="A568" s="4">
        <f t="shared" si="39"/>
        <v>555</v>
      </c>
      <c r="B568" s="49" t="s">
        <v>128</v>
      </c>
      <c r="C568" s="4"/>
      <c r="D568" s="4"/>
      <c r="E568" s="4"/>
      <c r="F568" s="4">
        <v>622</v>
      </c>
      <c r="G568" s="23">
        <v>5400</v>
      </c>
      <c r="H568" s="31">
        <v>0</v>
      </c>
      <c r="I568" s="31">
        <v>0</v>
      </c>
    </row>
    <row r="569" spans="1:9" ht="24">
      <c r="A569" s="4">
        <f t="shared" si="39"/>
        <v>556</v>
      </c>
      <c r="B569" s="18" t="s">
        <v>513</v>
      </c>
      <c r="C569" s="4">
        <v>906</v>
      </c>
      <c r="D569" s="4" t="s">
        <v>88</v>
      </c>
      <c r="E569" s="4" t="s">
        <v>514</v>
      </c>
      <c r="F569" s="4"/>
      <c r="G569" s="31">
        <f>G570</f>
        <v>865.4</v>
      </c>
      <c r="H569" s="31">
        <f>H570</f>
        <v>0</v>
      </c>
      <c r="I569" s="31">
        <f>I570</f>
        <v>0</v>
      </c>
    </row>
    <row r="570" spans="1:9" ht="24">
      <c r="A570" s="4">
        <f t="shared" si="39"/>
        <v>557</v>
      </c>
      <c r="B570" s="18" t="s">
        <v>151</v>
      </c>
      <c r="C570" s="4">
        <v>906</v>
      </c>
      <c r="D570" s="4" t="s">
        <v>88</v>
      </c>
      <c r="E570" s="4" t="s">
        <v>514</v>
      </c>
      <c r="F570" s="4">
        <v>243</v>
      </c>
      <c r="G570" s="31">
        <v>865.4</v>
      </c>
      <c r="H570" s="31">
        <v>0</v>
      </c>
      <c r="I570" s="31">
        <v>0</v>
      </c>
    </row>
    <row r="571" spans="1:9" ht="24">
      <c r="A571" s="4">
        <f t="shared" si="39"/>
        <v>558</v>
      </c>
      <c r="B571" s="18" t="s">
        <v>513</v>
      </c>
      <c r="C571" s="4">
        <v>906</v>
      </c>
      <c r="D571" s="4" t="s">
        <v>88</v>
      </c>
      <c r="E571" s="4" t="s">
        <v>515</v>
      </c>
      <c r="F571" s="4"/>
      <c r="G571" s="31">
        <f>G572</f>
        <v>1206.4</v>
      </c>
      <c r="H571" s="31">
        <f>H572</f>
        <v>0</v>
      </c>
      <c r="I571" s="31">
        <f>I572</f>
        <v>0</v>
      </c>
    </row>
    <row r="572" spans="1:9" ht="24">
      <c r="A572" s="4">
        <f t="shared" si="39"/>
        <v>559</v>
      </c>
      <c r="B572" s="18" t="s">
        <v>151</v>
      </c>
      <c r="C572" s="4">
        <v>906</v>
      </c>
      <c r="D572" s="4" t="s">
        <v>88</v>
      </c>
      <c r="E572" s="4" t="s">
        <v>515</v>
      </c>
      <c r="F572" s="4">
        <v>243</v>
      </c>
      <c r="G572" s="31">
        <v>1206.4</v>
      </c>
      <c r="H572" s="31">
        <v>0</v>
      </c>
      <c r="I572" s="31">
        <v>0</v>
      </c>
    </row>
    <row r="573" spans="1:9" ht="12.75">
      <c r="A573" s="5">
        <f t="shared" si="39"/>
        <v>560</v>
      </c>
      <c r="B573" s="28" t="s">
        <v>133</v>
      </c>
      <c r="C573" s="5">
        <v>906</v>
      </c>
      <c r="D573" s="5" t="s">
        <v>88</v>
      </c>
      <c r="E573" s="5" t="s">
        <v>202</v>
      </c>
      <c r="F573" s="56"/>
      <c r="G573" s="6">
        <f>G574+G576</f>
        <v>1358.6999999999998</v>
      </c>
      <c r="H573" s="6">
        <f>H574+H576</f>
        <v>7.3</v>
      </c>
      <c r="I573" s="6">
        <f aca="true" t="shared" si="40" ref="G573:I574">I574</f>
        <v>7.3</v>
      </c>
    </row>
    <row r="574" spans="1:9" ht="48">
      <c r="A574" s="4">
        <f t="shared" si="39"/>
        <v>561</v>
      </c>
      <c r="B574" s="18" t="s">
        <v>387</v>
      </c>
      <c r="C574" s="57">
        <v>906</v>
      </c>
      <c r="D574" s="4" t="s">
        <v>88</v>
      </c>
      <c r="E574" s="4" t="s">
        <v>388</v>
      </c>
      <c r="F574" s="57"/>
      <c r="G574" s="23">
        <f t="shared" si="40"/>
        <v>7.3</v>
      </c>
      <c r="H574" s="23">
        <f t="shared" si="40"/>
        <v>7.3</v>
      </c>
      <c r="I574" s="23">
        <f t="shared" si="40"/>
        <v>7.3</v>
      </c>
    </row>
    <row r="575" spans="1:9" ht="24">
      <c r="A575" s="4">
        <f t="shared" si="39"/>
        <v>562</v>
      </c>
      <c r="B575" s="18" t="s">
        <v>395</v>
      </c>
      <c r="C575" s="4">
        <v>906</v>
      </c>
      <c r="D575" s="4" t="s">
        <v>88</v>
      </c>
      <c r="E575" s="4" t="s">
        <v>388</v>
      </c>
      <c r="F575" s="57">
        <v>831</v>
      </c>
      <c r="G575" s="23">
        <v>7.3</v>
      </c>
      <c r="H575" s="23">
        <v>7.3</v>
      </c>
      <c r="I575" s="78">
        <v>7.3</v>
      </c>
    </row>
    <row r="576" spans="1:9" ht="48">
      <c r="A576" s="4">
        <f t="shared" si="39"/>
        <v>563</v>
      </c>
      <c r="B576" s="79" t="s">
        <v>2</v>
      </c>
      <c r="C576" s="59">
        <v>906</v>
      </c>
      <c r="D576" s="80" t="s">
        <v>88</v>
      </c>
      <c r="E576" s="59" t="s">
        <v>3</v>
      </c>
      <c r="F576" s="59"/>
      <c r="G576" s="78">
        <f>G577+G578</f>
        <v>1351.3999999999999</v>
      </c>
      <c r="H576" s="78">
        <f>H577+H578</f>
        <v>0</v>
      </c>
      <c r="I576" s="78">
        <f>I577+I578</f>
        <v>0</v>
      </c>
    </row>
    <row r="577" spans="1:9" ht="12.75">
      <c r="A577" s="4">
        <f t="shared" si="39"/>
        <v>564</v>
      </c>
      <c r="B577" s="79" t="s">
        <v>467</v>
      </c>
      <c r="C577" s="59">
        <v>906</v>
      </c>
      <c r="D577" s="80" t="s">
        <v>88</v>
      </c>
      <c r="E577" s="59" t="s">
        <v>3</v>
      </c>
      <c r="F577" s="59">
        <v>244</v>
      </c>
      <c r="G577" s="78">
        <v>1349.6</v>
      </c>
      <c r="H577" s="78">
        <v>0</v>
      </c>
      <c r="I577" s="78">
        <v>0</v>
      </c>
    </row>
    <row r="578" spans="1:9" ht="12.75">
      <c r="A578" s="4">
        <f t="shared" si="39"/>
        <v>565</v>
      </c>
      <c r="B578" s="79" t="s">
        <v>128</v>
      </c>
      <c r="C578" s="59"/>
      <c r="D578" s="80"/>
      <c r="E578" s="59"/>
      <c r="F578" s="59">
        <v>622</v>
      </c>
      <c r="G578" s="78">
        <v>1.8</v>
      </c>
      <c r="H578" s="78">
        <v>0</v>
      </c>
      <c r="I578" s="78">
        <v>0</v>
      </c>
    </row>
    <row r="579" spans="1:9" ht="12.75">
      <c r="A579" s="5">
        <f t="shared" si="39"/>
        <v>566</v>
      </c>
      <c r="B579" s="50" t="s">
        <v>254</v>
      </c>
      <c r="C579" s="32">
        <v>906</v>
      </c>
      <c r="D579" s="32" t="s">
        <v>255</v>
      </c>
      <c r="E579" s="32"/>
      <c r="F579" s="5"/>
      <c r="G579" s="6">
        <f>G580</f>
        <v>18056.2</v>
      </c>
      <c r="H579" s="6">
        <f>H580</f>
        <v>16670.8</v>
      </c>
      <c r="I579" s="30">
        <f>I580</f>
        <v>15780.5</v>
      </c>
    </row>
    <row r="580" spans="1:9" ht="36">
      <c r="A580" s="4">
        <f t="shared" si="39"/>
        <v>567</v>
      </c>
      <c r="B580" s="25" t="s">
        <v>31</v>
      </c>
      <c r="C580" s="4">
        <v>906</v>
      </c>
      <c r="D580" s="4" t="s">
        <v>255</v>
      </c>
      <c r="E580" s="4" t="s">
        <v>260</v>
      </c>
      <c r="F580" s="4"/>
      <c r="G580" s="6">
        <f>G581+G600</f>
        <v>18056.2</v>
      </c>
      <c r="H580" s="6">
        <f>H581</f>
        <v>16670.8</v>
      </c>
      <c r="I580" s="31">
        <f>I581+I600</f>
        <v>15780.5</v>
      </c>
    </row>
    <row r="581" spans="1:9" ht="47.25" customHeight="1">
      <c r="A581" s="5">
        <f t="shared" si="39"/>
        <v>568</v>
      </c>
      <c r="B581" s="33" t="s">
        <v>192</v>
      </c>
      <c r="C581" s="5">
        <v>906</v>
      </c>
      <c r="D581" s="5" t="s">
        <v>255</v>
      </c>
      <c r="E581" s="5" t="s">
        <v>275</v>
      </c>
      <c r="F581" s="5"/>
      <c r="G581" s="6">
        <f>G582+G593+G596</f>
        <v>17138.3</v>
      </c>
      <c r="H581" s="6">
        <f>H582</f>
        <v>16670.8</v>
      </c>
      <c r="I581" s="30">
        <f>I582+I593</f>
        <v>15780.5</v>
      </c>
    </row>
    <row r="582" spans="1:9" ht="36">
      <c r="A582" s="4">
        <f t="shared" si="39"/>
        <v>569</v>
      </c>
      <c r="B582" s="25" t="s">
        <v>132</v>
      </c>
      <c r="C582" s="4">
        <v>906</v>
      </c>
      <c r="D582" s="4" t="s">
        <v>255</v>
      </c>
      <c r="E582" s="4" t="s">
        <v>276</v>
      </c>
      <c r="F582" s="4"/>
      <c r="G582" s="23">
        <f>G583+G586+G592+G591</f>
        <v>13775.1</v>
      </c>
      <c r="H582" s="23">
        <f>H583+H586+H590+H592</f>
        <v>16670.8</v>
      </c>
      <c r="I582" s="31">
        <f>I583+I586+I592+I590</f>
        <v>15780.5</v>
      </c>
    </row>
    <row r="583" spans="1:9" ht="12.75">
      <c r="A583" s="4">
        <f t="shared" si="39"/>
        <v>570</v>
      </c>
      <c r="B583" s="25" t="s">
        <v>205</v>
      </c>
      <c r="C583" s="4">
        <v>906</v>
      </c>
      <c r="D583" s="4" t="s">
        <v>255</v>
      </c>
      <c r="E583" s="4" t="s">
        <v>276</v>
      </c>
      <c r="F583" s="4">
        <v>110</v>
      </c>
      <c r="G583" s="23">
        <f>G584+G585</f>
        <v>11268.8</v>
      </c>
      <c r="H583" s="23">
        <f>H584+H585</f>
        <v>11433.3</v>
      </c>
      <c r="I583" s="31">
        <f>I584+I585</f>
        <v>11433.3</v>
      </c>
    </row>
    <row r="584" spans="1:9" ht="12.75">
      <c r="A584" s="4">
        <f t="shared" si="39"/>
        <v>571</v>
      </c>
      <c r="B584" s="25" t="s">
        <v>206</v>
      </c>
      <c r="C584" s="4"/>
      <c r="D584" s="4"/>
      <c r="E584" s="4"/>
      <c r="F584" s="4">
        <v>111</v>
      </c>
      <c r="G584" s="23">
        <v>8655</v>
      </c>
      <c r="H584" s="23">
        <v>8781.4</v>
      </c>
      <c r="I584" s="31">
        <v>8781.4</v>
      </c>
    </row>
    <row r="585" spans="1:9" ht="36">
      <c r="A585" s="4">
        <f t="shared" si="39"/>
        <v>572</v>
      </c>
      <c r="B585" s="25" t="s">
        <v>208</v>
      </c>
      <c r="C585" s="4"/>
      <c r="D585" s="4"/>
      <c r="E585" s="4"/>
      <c r="F585" s="4">
        <v>119</v>
      </c>
      <c r="G585" s="23">
        <v>2613.8</v>
      </c>
      <c r="H585" s="23">
        <v>2651.9</v>
      </c>
      <c r="I585" s="31">
        <v>2651.9</v>
      </c>
    </row>
    <row r="586" spans="1:9" ht="24">
      <c r="A586" s="4">
        <f t="shared" si="39"/>
        <v>573</v>
      </c>
      <c r="B586" s="25" t="s">
        <v>179</v>
      </c>
      <c r="C586" s="4"/>
      <c r="D586" s="4"/>
      <c r="E586" s="4"/>
      <c r="F586" s="4">
        <v>240</v>
      </c>
      <c r="G586" s="23">
        <f>G587+G588</f>
        <v>1573.1</v>
      </c>
      <c r="H586" s="23">
        <f>H587+H588</f>
        <v>1149.1</v>
      </c>
      <c r="I586" s="31">
        <f>I587+I588</f>
        <v>954.7</v>
      </c>
    </row>
    <row r="587" spans="1:9" ht="24">
      <c r="A587" s="4">
        <f t="shared" si="39"/>
        <v>574</v>
      </c>
      <c r="B587" s="25" t="s">
        <v>89</v>
      </c>
      <c r="C587" s="4"/>
      <c r="D587" s="4"/>
      <c r="E587" s="4"/>
      <c r="F587" s="4">
        <v>242</v>
      </c>
      <c r="G587" s="23">
        <v>249.5</v>
      </c>
      <c r="H587" s="23">
        <v>190.6</v>
      </c>
      <c r="I587" s="31">
        <v>156.2</v>
      </c>
    </row>
    <row r="588" spans="1:9" ht="14.25" customHeight="1">
      <c r="A588" s="4">
        <f t="shared" si="39"/>
        <v>575</v>
      </c>
      <c r="B588" s="25" t="s">
        <v>467</v>
      </c>
      <c r="C588" s="4"/>
      <c r="D588" s="4"/>
      <c r="E588" s="4"/>
      <c r="F588" s="4">
        <v>244</v>
      </c>
      <c r="G588" s="23">
        <v>1323.6</v>
      </c>
      <c r="H588" s="23">
        <v>958.5</v>
      </c>
      <c r="I588" s="31">
        <v>798.5</v>
      </c>
    </row>
    <row r="589" spans="1:9" ht="12.75">
      <c r="A589" s="4">
        <f t="shared" si="39"/>
        <v>576</v>
      </c>
      <c r="B589" s="25" t="s">
        <v>442</v>
      </c>
      <c r="C589" s="4"/>
      <c r="D589" s="4"/>
      <c r="E589" s="4"/>
      <c r="F589" s="4">
        <v>610</v>
      </c>
      <c r="G589" s="23">
        <f>G591</f>
        <v>907</v>
      </c>
      <c r="H589" s="23">
        <f>H590</f>
        <v>4062.2</v>
      </c>
      <c r="I589" s="31">
        <f>I590</f>
        <v>3366.3</v>
      </c>
    </row>
    <row r="590" spans="1:9" ht="48">
      <c r="A590" s="4">
        <f t="shared" si="39"/>
        <v>577</v>
      </c>
      <c r="B590" s="25" t="s">
        <v>367</v>
      </c>
      <c r="C590" s="4"/>
      <c r="D590" s="4"/>
      <c r="E590" s="4"/>
      <c r="F590" s="4">
        <v>611</v>
      </c>
      <c r="G590" s="23">
        <v>0</v>
      </c>
      <c r="H590" s="23">
        <v>4062.2</v>
      </c>
      <c r="I590" s="31">
        <v>3366.3</v>
      </c>
    </row>
    <row r="591" spans="1:9" ht="12.75">
      <c r="A591" s="4">
        <f t="shared" si="39"/>
        <v>578</v>
      </c>
      <c r="B591" s="25" t="s">
        <v>428</v>
      </c>
      <c r="C591" s="4"/>
      <c r="D591" s="4"/>
      <c r="E591" s="4"/>
      <c r="F591" s="4">
        <v>612</v>
      </c>
      <c r="G591" s="23">
        <v>907</v>
      </c>
      <c r="H591" s="23">
        <v>0</v>
      </c>
      <c r="I591" s="31">
        <v>0</v>
      </c>
    </row>
    <row r="592" spans="1:9" ht="24">
      <c r="A592" s="4">
        <f t="shared" si="39"/>
        <v>579</v>
      </c>
      <c r="B592" s="25" t="s">
        <v>130</v>
      </c>
      <c r="C592" s="4"/>
      <c r="D592" s="4"/>
      <c r="E592" s="4"/>
      <c r="F592" s="4">
        <v>851</v>
      </c>
      <c r="G592" s="23">
        <v>26.2</v>
      </c>
      <c r="H592" s="23">
        <v>26.2</v>
      </c>
      <c r="I592" s="31">
        <v>26.2</v>
      </c>
    </row>
    <row r="593" spans="1:9" ht="60">
      <c r="A593" s="4">
        <f t="shared" si="39"/>
        <v>580</v>
      </c>
      <c r="B593" s="25" t="s">
        <v>463</v>
      </c>
      <c r="C593" s="4">
        <v>906</v>
      </c>
      <c r="D593" s="4" t="s">
        <v>255</v>
      </c>
      <c r="E593" s="4" t="s">
        <v>277</v>
      </c>
      <c r="F593" s="4"/>
      <c r="G593" s="23">
        <f>G594+G595</f>
        <v>3075.2000000000003</v>
      </c>
      <c r="H593" s="23">
        <v>0</v>
      </c>
      <c r="I593" s="31">
        <f>I594</f>
        <v>0</v>
      </c>
    </row>
    <row r="594" spans="1:9" ht="24">
      <c r="A594" s="4">
        <f aca="true" t="shared" si="41" ref="A594:A657">A593+1</f>
        <v>581</v>
      </c>
      <c r="B594" s="25" t="s">
        <v>151</v>
      </c>
      <c r="C594" s="4">
        <v>906</v>
      </c>
      <c r="D594" s="4" t="s">
        <v>255</v>
      </c>
      <c r="E594" s="4" t="s">
        <v>277</v>
      </c>
      <c r="F594" s="4">
        <v>243</v>
      </c>
      <c r="G594" s="23">
        <v>959.4</v>
      </c>
      <c r="H594" s="23">
        <v>0</v>
      </c>
      <c r="I594" s="31">
        <v>0</v>
      </c>
    </row>
    <row r="595" spans="1:9" ht="12.75">
      <c r="A595" s="4">
        <f t="shared" si="41"/>
        <v>582</v>
      </c>
      <c r="B595" s="18" t="s">
        <v>428</v>
      </c>
      <c r="C595" s="4"/>
      <c r="D595" s="4"/>
      <c r="E595" s="4"/>
      <c r="F595" s="4">
        <v>612</v>
      </c>
      <c r="G595" s="31">
        <v>2115.8</v>
      </c>
      <c r="H595" s="31">
        <v>0</v>
      </c>
      <c r="I595" s="31">
        <v>0</v>
      </c>
    </row>
    <row r="596" spans="1:9" ht="36">
      <c r="A596" s="4">
        <f t="shared" si="41"/>
        <v>583</v>
      </c>
      <c r="B596" s="18" t="s">
        <v>493</v>
      </c>
      <c r="C596" s="4">
        <v>906</v>
      </c>
      <c r="D596" s="4" t="s">
        <v>255</v>
      </c>
      <c r="E596" s="4" t="s">
        <v>517</v>
      </c>
      <c r="F596" s="4"/>
      <c r="G596" s="31">
        <f>G597</f>
        <v>288</v>
      </c>
      <c r="H596" s="31">
        <f>H597</f>
        <v>0</v>
      </c>
      <c r="I596" s="31">
        <f>I597</f>
        <v>0</v>
      </c>
    </row>
    <row r="597" spans="1:9" ht="12.75">
      <c r="A597" s="4">
        <f t="shared" si="41"/>
        <v>584</v>
      </c>
      <c r="B597" s="18" t="s">
        <v>205</v>
      </c>
      <c r="C597" s="4">
        <v>906</v>
      </c>
      <c r="D597" s="4" t="s">
        <v>255</v>
      </c>
      <c r="E597" s="4" t="s">
        <v>517</v>
      </c>
      <c r="F597" s="4">
        <v>110</v>
      </c>
      <c r="G597" s="31">
        <f>G598+G599</f>
        <v>288</v>
      </c>
      <c r="H597" s="31">
        <f>H598+H599</f>
        <v>0</v>
      </c>
      <c r="I597" s="31">
        <f>I598+I599</f>
        <v>0</v>
      </c>
    </row>
    <row r="598" spans="1:9" ht="12.75">
      <c r="A598" s="4">
        <f t="shared" si="41"/>
        <v>585</v>
      </c>
      <c r="B598" s="18" t="s">
        <v>206</v>
      </c>
      <c r="C598" s="4"/>
      <c r="D598" s="4"/>
      <c r="E598" s="4"/>
      <c r="F598" s="4">
        <v>111</v>
      </c>
      <c r="G598" s="31">
        <v>221.5</v>
      </c>
      <c r="H598" s="31">
        <v>0</v>
      </c>
      <c r="I598" s="31">
        <v>0</v>
      </c>
    </row>
    <row r="599" spans="1:9" ht="36">
      <c r="A599" s="4">
        <f t="shared" si="41"/>
        <v>586</v>
      </c>
      <c r="B599" s="18" t="s">
        <v>208</v>
      </c>
      <c r="C599" s="4"/>
      <c r="D599" s="4"/>
      <c r="E599" s="4"/>
      <c r="F599" s="4">
        <v>119</v>
      </c>
      <c r="G599" s="31">
        <v>66.5</v>
      </c>
      <c r="H599" s="31">
        <v>0</v>
      </c>
      <c r="I599" s="31">
        <v>0</v>
      </c>
    </row>
    <row r="600" spans="1:9" ht="48">
      <c r="A600" s="5">
        <f t="shared" si="41"/>
        <v>587</v>
      </c>
      <c r="B600" s="33" t="s">
        <v>200</v>
      </c>
      <c r="C600" s="5">
        <v>906</v>
      </c>
      <c r="D600" s="5" t="s">
        <v>255</v>
      </c>
      <c r="E600" s="5" t="s">
        <v>267</v>
      </c>
      <c r="F600" s="5"/>
      <c r="G600" s="6">
        <f>G601</f>
        <v>917.9</v>
      </c>
      <c r="H600" s="6">
        <v>0</v>
      </c>
      <c r="I600" s="30">
        <f>I601</f>
        <v>0</v>
      </c>
    </row>
    <row r="601" spans="1:9" ht="14.25" customHeight="1">
      <c r="A601" s="4">
        <f t="shared" si="41"/>
        <v>588</v>
      </c>
      <c r="B601" s="25" t="s">
        <v>137</v>
      </c>
      <c r="C601" s="4">
        <v>906</v>
      </c>
      <c r="D601" s="4" t="s">
        <v>255</v>
      </c>
      <c r="E601" s="4" t="s">
        <v>268</v>
      </c>
      <c r="F601" s="4"/>
      <c r="G601" s="23">
        <f>G602</f>
        <v>917.9</v>
      </c>
      <c r="H601" s="23">
        <v>0</v>
      </c>
      <c r="I601" s="31">
        <f>I602</f>
        <v>0</v>
      </c>
    </row>
    <row r="602" spans="1:9" ht="24">
      <c r="A602" s="4">
        <f t="shared" si="41"/>
        <v>589</v>
      </c>
      <c r="B602" s="25" t="s">
        <v>179</v>
      </c>
      <c r="C602" s="4">
        <v>906</v>
      </c>
      <c r="D602" s="4" t="s">
        <v>255</v>
      </c>
      <c r="E602" s="4" t="s">
        <v>268</v>
      </c>
      <c r="F602" s="4">
        <v>240</v>
      </c>
      <c r="G602" s="23">
        <f>G603+G604</f>
        <v>917.9</v>
      </c>
      <c r="H602" s="23">
        <v>0</v>
      </c>
      <c r="I602" s="31">
        <f>I603+I604</f>
        <v>0</v>
      </c>
    </row>
    <row r="603" spans="1:9" ht="24">
      <c r="A603" s="4">
        <f t="shared" si="41"/>
        <v>590</v>
      </c>
      <c r="B603" s="25" t="s">
        <v>89</v>
      </c>
      <c r="C603" s="4"/>
      <c r="D603" s="4"/>
      <c r="E603" s="4"/>
      <c r="F603" s="4">
        <v>242</v>
      </c>
      <c r="G603" s="23">
        <v>61.8</v>
      </c>
      <c r="H603" s="23">
        <v>0</v>
      </c>
      <c r="I603" s="31">
        <v>0</v>
      </c>
    </row>
    <row r="604" spans="1:9" ht="12.75" customHeight="1">
      <c r="A604" s="4">
        <f t="shared" si="41"/>
        <v>591</v>
      </c>
      <c r="B604" s="25" t="s">
        <v>467</v>
      </c>
      <c r="C604" s="4"/>
      <c r="D604" s="4"/>
      <c r="E604" s="4"/>
      <c r="F604" s="4">
        <v>244</v>
      </c>
      <c r="G604" s="23">
        <v>856.1</v>
      </c>
      <c r="H604" s="23">
        <v>0</v>
      </c>
      <c r="I604" s="31">
        <v>0</v>
      </c>
    </row>
    <row r="605" spans="1:9" ht="12.75">
      <c r="A605" s="5">
        <f t="shared" si="41"/>
        <v>592</v>
      </c>
      <c r="B605" s="33" t="s">
        <v>256</v>
      </c>
      <c r="C605" s="5">
        <v>906</v>
      </c>
      <c r="D605" s="5" t="s">
        <v>90</v>
      </c>
      <c r="E605" s="5"/>
      <c r="F605" s="5"/>
      <c r="G605" s="6">
        <f>G606+G626</f>
        <v>22781.000000000004</v>
      </c>
      <c r="H605" s="6">
        <f>H626</f>
        <v>17769.799999999996</v>
      </c>
      <c r="I605" s="6">
        <f>I627</f>
        <v>17954.1</v>
      </c>
    </row>
    <row r="606" spans="1:9" ht="36">
      <c r="A606" s="4">
        <f t="shared" si="41"/>
        <v>593</v>
      </c>
      <c r="B606" s="25" t="s">
        <v>25</v>
      </c>
      <c r="C606" s="4">
        <v>906</v>
      </c>
      <c r="D606" s="4" t="s">
        <v>90</v>
      </c>
      <c r="E606" s="4" t="s">
        <v>224</v>
      </c>
      <c r="F606" s="4"/>
      <c r="G606" s="23">
        <f>G607</f>
        <v>1795.1</v>
      </c>
      <c r="H606" s="23">
        <v>0</v>
      </c>
      <c r="I606" s="23">
        <v>0</v>
      </c>
    </row>
    <row r="607" spans="1:9" ht="25.5" customHeight="1">
      <c r="A607" s="5">
        <f t="shared" si="41"/>
        <v>594</v>
      </c>
      <c r="B607" s="33" t="s">
        <v>259</v>
      </c>
      <c r="C607" s="5">
        <v>906</v>
      </c>
      <c r="D607" s="5" t="s">
        <v>90</v>
      </c>
      <c r="E607" s="5" t="s">
        <v>278</v>
      </c>
      <c r="F607" s="5"/>
      <c r="G607" s="6">
        <f>G608+G610+G613+G615+G617+G622+G624</f>
        <v>1795.1</v>
      </c>
      <c r="H607" s="6">
        <v>0</v>
      </c>
      <c r="I607" s="6">
        <v>0</v>
      </c>
    </row>
    <row r="608" spans="1:9" ht="36">
      <c r="A608" s="4">
        <f t="shared" si="41"/>
        <v>595</v>
      </c>
      <c r="B608" s="25" t="s">
        <v>149</v>
      </c>
      <c r="C608" s="4">
        <v>906</v>
      </c>
      <c r="D608" s="4" t="s">
        <v>90</v>
      </c>
      <c r="E608" s="4" t="s">
        <v>279</v>
      </c>
      <c r="F608" s="4"/>
      <c r="G608" s="23">
        <f>G609</f>
        <v>271.8</v>
      </c>
      <c r="H608" s="23">
        <v>0</v>
      </c>
      <c r="I608" s="23">
        <v>0</v>
      </c>
    </row>
    <row r="609" spans="1:9" ht="14.25" customHeight="1">
      <c r="A609" s="4">
        <f t="shared" si="41"/>
        <v>596</v>
      </c>
      <c r="B609" s="25" t="s">
        <v>467</v>
      </c>
      <c r="C609" s="4">
        <v>906</v>
      </c>
      <c r="D609" s="4" t="s">
        <v>90</v>
      </c>
      <c r="E609" s="4" t="s">
        <v>279</v>
      </c>
      <c r="F609" s="4">
        <v>244</v>
      </c>
      <c r="G609" s="23">
        <v>271.8</v>
      </c>
      <c r="H609" s="23">
        <v>0</v>
      </c>
      <c r="I609" s="23">
        <v>0</v>
      </c>
    </row>
    <row r="610" spans="1:9" ht="12.75">
      <c r="A610" s="4">
        <f t="shared" si="41"/>
        <v>597</v>
      </c>
      <c r="B610" s="25" t="s">
        <v>383</v>
      </c>
      <c r="C610" s="4">
        <v>906</v>
      </c>
      <c r="D610" s="4" t="s">
        <v>90</v>
      </c>
      <c r="E610" s="4" t="s">
        <v>280</v>
      </c>
      <c r="F610" s="4"/>
      <c r="G610" s="23">
        <f>G611+G612</f>
        <v>523.8</v>
      </c>
      <c r="H610" s="23">
        <v>0</v>
      </c>
      <c r="I610" s="23">
        <v>0</v>
      </c>
    </row>
    <row r="611" spans="1:9" ht="12.75" customHeight="1">
      <c r="A611" s="4">
        <f t="shared" si="41"/>
        <v>598</v>
      </c>
      <c r="B611" s="25" t="s">
        <v>467</v>
      </c>
      <c r="C611" s="4">
        <v>906</v>
      </c>
      <c r="D611" s="4" t="s">
        <v>90</v>
      </c>
      <c r="E611" s="4" t="s">
        <v>280</v>
      </c>
      <c r="F611" s="4">
        <v>244</v>
      </c>
      <c r="G611" s="23">
        <v>299.6</v>
      </c>
      <c r="H611" s="23">
        <v>0</v>
      </c>
      <c r="I611" s="23">
        <v>0</v>
      </c>
    </row>
    <row r="612" spans="1:9" ht="12.75">
      <c r="A612" s="4">
        <f t="shared" si="41"/>
        <v>599</v>
      </c>
      <c r="B612" s="25" t="s">
        <v>128</v>
      </c>
      <c r="C612" s="4"/>
      <c r="D612" s="4"/>
      <c r="E612" s="4"/>
      <c r="F612" s="4">
        <v>622</v>
      </c>
      <c r="G612" s="23">
        <v>224.2</v>
      </c>
      <c r="H612" s="23">
        <v>0</v>
      </c>
      <c r="I612" s="23">
        <v>0</v>
      </c>
    </row>
    <row r="613" spans="1:9" ht="36">
      <c r="A613" s="4">
        <f t="shared" si="41"/>
        <v>600</v>
      </c>
      <c r="B613" s="25" t="s">
        <v>281</v>
      </c>
      <c r="C613" s="4">
        <v>906</v>
      </c>
      <c r="D613" s="4" t="s">
        <v>90</v>
      </c>
      <c r="E613" s="4" t="s">
        <v>282</v>
      </c>
      <c r="F613" s="4"/>
      <c r="G613" s="23">
        <f>G614</f>
        <v>155.3</v>
      </c>
      <c r="H613" s="23">
        <v>0</v>
      </c>
      <c r="I613" s="23">
        <v>0</v>
      </c>
    </row>
    <row r="614" spans="1:9" ht="15" customHeight="1">
      <c r="A614" s="4">
        <f t="shared" si="41"/>
        <v>601</v>
      </c>
      <c r="B614" s="25" t="s">
        <v>467</v>
      </c>
      <c r="C614" s="4">
        <v>906</v>
      </c>
      <c r="D614" s="4" t="s">
        <v>90</v>
      </c>
      <c r="E614" s="4" t="s">
        <v>282</v>
      </c>
      <c r="F614" s="4">
        <v>244</v>
      </c>
      <c r="G614" s="23">
        <v>155.3</v>
      </c>
      <c r="H614" s="23">
        <v>0</v>
      </c>
      <c r="I614" s="23">
        <v>0</v>
      </c>
    </row>
    <row r="615" spans="1:9" ht="48">
      <c r="A615" s="4">
        <f t="shared" si="41"/>
        <v>602</v>
      </c>
      <c r="B615" s="25" t="s">
        <v>283</v>
      </c>
      <c r="C615" s="4">
        <v>906</v>
      </c>
      <c r="D615" s="4" t="s">
        <v>90</v>
      </c>
      <c r="E615" s="4" t="s">
        <v>284</v>
      </c>
      <c r="F615" s="4"/>
      <c r="G615" s="23">
        <f>G616</f>
        <v>226.8</v>
      </c>
      <c r="H615" s="23">
        <f>H616</f>
        <v>215.3</v>
      </c>
      <c r="I615" s="23">
        <f>I616</f>
        <v>215.3</v>
      </c>
    </row>
    <row r="616" spans="1:9" ht="12" customHeight="1">
      <c r="A616" s="4">
        <f t="shared" si="41"/>
        <v>603</v>
      </c>
      <c r="B616" s="25" t="s">
        <v>467</v>
      </c>
      <c r="C616" s="4">
        <v>906</v>
      </c>
      <c r="D616" s="4" t="s">
        <v>90</v>
      </c>
      <c r="E616" s="4" t="s">
        <v>284</v>
      </c>
      <c r="F616" s="4">
        <v>244</v>
      </c>
      <c r="G616" s="23">
        <v>226.8</v>
      </c>
      <c r="H616" s="23">
        <v>215.3</v>
      </c>
      <c r="I616" s="23">
        <v>215.3</v>
      </c>
    </row>
    <row r="617" spans="1:9" ht="24">
      <c r="A617" s="4">
        <f t="shared" si="41"/>
        <v>604</v>
      </c>
      <c r="B617" s="25" t="s">
        <v>401</v>
      </c>
      <c r="C617" s="4">
        <v>906</v>
      </c>
      <c r="D617" s="4" t="s">
        <v>90</v>
      </c>
      <c r="E617" s="4" t="s">
        <v>400</v>
      </c>
      <c r="F617" s="4"/>
      <c r="G617" s="23">
        <f>G618+G621</f>
        <v>400</v>
      </c>
      <c r="H617" s="23">
        <v>0</v>
      </c>
      <c r="I617" s="23">
        <v>0</v>
      </c>
    </row>
    <row r="618" spans="1:9" ht="12.75">
      <c r="A618" s="4">
        <f t="shared" si="41"/>
        <v>605</v>
      </c>
      <c r="B618" s="25" t="s">
        <v>205</v>
      </c>
      <c r="C618" s="4">
        <v>906</v>
      </c>
      <c r="D618" s="4" t="s">
        <v>90</v>
      </c>
      <c r="E618" s="4" t="s">
        <v>400</v>
      </c>
      <c r="F618" s="4">
        <v>110</v>
      </c>
      <c r="G618" s="23">
        <f>G619+G620</f>
        <v>300.7</v>
      </c>
      <c r="H618" s="23">
        <v>0</v>
      </c>
      <c r="I618" s="23">
        <v>0</v>
      </c>
    </row>
    <row r="619" spans="1:9" ht="12.75">
      <c r="A619" s="4">
        <f t="shared" si="41"/>
        <v>606</v>
      </c>
      <c r="B619" s="25" t="s">
        <v>206</v>
      </c>
      <c r="C619" s="4"/>
      <c r="D619" s="4"/>
      <c r="E619" s="4"/>
      <c r="F619" s="4">
        <v>111</v>
      </c>
      <c r="G619" s="23">
        <v>230.9</v>
      </c>
      <c r="H619" s="23">
        <v>0</v>
      </c>
      <c r="I619" s="23">
        <v>0</v>
      </c>
    </row>
    <row r="620" spans="1:9" ht="36">
      <c r="A620" s="4">
        <f t="shared" si="41"/>
        <v>607</v>
      </c>
      <c r="B620" s="25" t="s">
        <v>208</v>
      </c>
      <c r="C620" s="4"/>
      <c r="D620" s="4"/>
      <c r="E620" s="4"/>
      <c r="F620" s="4">
        <v>119</v>
      </c>
      <c r="G620" s="23">
        <v>69.8</v>
      </c>
      <c r="H620" s="23">
        <v>0</v>
      </c>
      <c r="I620" s="23">
        <v>0</v>
      </c>
    </row>
    <row r="621" spans="1:9" ht="12.75">
      <c r="A621" s="4">
        <f t="shared" si="41"/>
        <v>608</v>
      </c>
      <c r="B621" s="25" t="s">
        <v>128</v>
      </c>
      <c r="C621" s="4"/>
      <c r="D621" s="4"/>
      <c r="E621" s="4"/>
      <c r="F621" s="4">
        <v>622</v>
      </c>
      <c r="G621" s="23">
        <v>99.3</v>
      </c>
      <c r="H621" s="23">
        <v>0</v>
      </c>
      <c r="I621" s="23">
        <v>0</v>
      </c>
    </row>
    <row r="622" spans="1:9" ht="24">
      <c r="A622" s="4">
        <f t="shared" si="41"/>
        <v>609</v>
      </c>
      <c r="B622" s="18" t="s">
        <v>22</v>
      </c>
      <c r="C622" s="4">
        <v>906</v>
      </c>
      <c r="D622" s="4" t="s">
        <v>90</v>
      </c>
      <c r="E622" s="4" t="s">
        <v>23</v>
      </c>
      <c r="F622" s="4"/>
      <c r="G622" s="31">
        <f>G623</f>
        <v>108.7</v>
      </c>
      <c r="H622" s="31">
        <f>H623</f>
        <v>0</v>
      </c>
      <c r="I622" s="31">
        <f>I623</f>
        <v>0</v>
      </c>
    </row>
    <row r="623" spans="1:9" ht="12.75">
      <c r="A623" s="4">
        <f t="shared" si="41"/>
        <v>610</v>
      </c>
      <c r="B623" s="18" t="s">
        <v>467</v>
      </c>
      <c r="C623" s="4">
        <v>906</v>
      </c>
      <c r="D623" s="4" t="s">
        <v>90</v>
      </c>
      <c r="E623" s="4" t="s">
        <v>23</v>
      </c>
      <c r="F623" s="4">
        <v>244</v>
      </c>
      <c r="G623" s="31">
        <v>108.7</v>
      </c>
      <c r="H623" s="31">
        <v>0</v>
      </c>
      <c r="I623" s="31">
        <v>0</v>
      </c>
    </row>
    <row r="624" spans="1:9" ht="24">
      <c r="A624" s="4">
        <f t="shared" si="41"/>
        <v>611</v>
      </c>
      <c r="B624" s="18" t="s">
        <v>22</v>
      </c>
      <c r="C624" s="4">
        <v>906</v>
      </c>
      <c r="D624" s="4" t="s">
        <v>90</v>
      </c>
      <c r="E624" s="4" t="s">
        <v>24</v>
      </c>
      <c r="F624" s="4"/>
      <c r="G624" s="31">
        <f>G625</f>
        <v>108.7</v>
      </c>
      <c r="H624" s="31">
        <f>H625</f>
        <v>0</v>
      </c>
      <c r="I624" s="31">
        <f>I625</f>
        <v>0</v>
      </c>
    </row>
    <row r="625" spans="1:9" ht="12.75">
      <c r="A625" s="4">
        <f t="shared" si="41"/>
        <v>612</v>
      </c>
      <c r="B625" s="18" t="s">
        <v>467</v>
      </c>
      <c r="C625" s="4">
        <v>906</v>
      </c>
      <c r="D625" s="4" t="s">
        <v>90</v>
      </c>
      <c r="E625" s="4" t="s">
        <v>24</v>
      </c>
      <c r="F625" s="4">
        <v>244</v>
      </c>
      <c r="G625" s="31">
        <v>108.7</v>
      </c>
      <c r="H625" s="31">
        <v>0</v>
      </c>
      <c r="I625" s="31">
        <v>0</v>
      </c>
    </row>
    <row r="626" spans="1:9" ht="36">
      <c r="A626" s="4">
        <f t="shared" si="41"/>
        <v>613</v>
      </c>
      <c r="B626" s="25" t="s">
        <v>31</v>
      </c>
      <c r="C626" s="4">
        <v>906</v>
      </c>
      <c r="D626" s="4" t="s">
        <v>90</v>
      </c>
      <c r="E626" s="4" t="s">
        <v>260</v>
      </c>
      <c r="F626" s="4"/>
      <c r="G626" s="23">
        <f>G627+G654</f>
        <v>20985.900000000005</v>
      </c>
      <c r="H626" s="23">
        <f>H627</f>
        <v>17769.799999999996</v>
      </c>
      <c r="I626" s="23">
        <f>I627</f>
        <v>17954.1</v>
      </c>
    </row>
    <row r="627" spans="1:9" ht="50.25" customHeight="1">
      <c r="A627" s="5">
        <f t="shared" si="41"/>
        <v>614</v>
      </c>
      <c r="B627" s="33" t="s">
        <v>192</v>
      </c>
      <c r="C627" s="5">
        <v>906</v>
      </c>
      <c r="D627" s="5" t="s">
        <v>90</v>
      </c>
      <c r="E627" s="5" t="s">
        <v>275</v>
      </c>
      <c r="F627" s="5"/>
      <c r="G627" s="6">
        <f>G628+G640+G644+G648+G651+G638</f>
        <v>19491.700000000004</v>
      </c>
      <c r="H627" s="6">
        <f>H628+H640+H651+H648</f>
        <v>17769.799999999996</v>
      </c>
      <c r="I627" s="30">
        <f>I628+I640+I648+I651</f>
        <v>17954.1</v>
      </c>
    </row>
    <row r="628" spans="1:9" ht="36">
      <c r="A628" s="4">
        <f t="shared" si="41"/>
        <v>615</v>
      </c>
      <c r="B628" s="25" t="s">
        <v>132</v>
      </c>
      <c r="C628" s="4">
        <v>906</v>
      </c>
      <c r="D628" s="4" t="s">
        <v>90</v>
      </c>
      <c r="E628" s="4" t="s">
        <v>276</v>
      </c>
      <c r="F628" s="4"/>
      <c r="G628" s="23">
        <f>G629+G632+G635</f>
        <v>11665.9</v>
      </c>
      <c r="H628" s="23">
        <f>H629+H632+H635</f>
        <v>10162.3</v>
      </c>
      <c r="I628" s="23">
        <f>I629+I632+I635</f>
        <v>10091.9</v>
      </c>
    </row>
    <row r="629" spans="1:9" ht="12.75">
      <c r="A629" s="4">
        <f t="shared" si="41"/>
        <v>616</v>
      </c>
      <c r="B629" s="25" t="s">
        <v>205</v>
      </c>
      <c r="C629" s="4">
        <v>906</v>
      </c>
      <c r="D629" s="4" t="s">
        <v>90</v>
      </c>
      <c r="E629" s="4" t="s">
        <v>276</v>
      </c>
      <c r="F629" s="4">
        <v>110</v>
      </c>
      <c r="G629" s="23">
        <f>G630+G631</f>
        <v>10383.4</v>
      </c>
      <c r="H629" s="23">
        <f>H630+H631</f>
        <v>9064.4</v>
      </c>
      <c r="I629" s="31">
        <f>I630+I631</f>
        <v>9064.4</v>
      </c>
    </row>
    <row r="630" spans="1:9" ht="12.75">
      <c r="A630" s="4">
        <f t="shared" si="41"/>
        <v>617</v>
      </c>
      <c r="B630" s="25" t="s">
        <v>206</v>
      </c>
      <c r="C630" s="4"/>
      <c r="D630" s="4"/>
      <c r="E630" s="4"/>
      <c r="F630" s="4">
        <v>111</v>
      </c>
      <c r="G630" s="23">
        <f>7977.8-2.8</f>
        <v>7975</v>
      </c>
      <c r="H630" s="23">
        <v>6961.9</v>
      </c>
      <c r="I630" s="31">
        <v>6961.9</v>
      </c>
    </row>
    <row r="631" spans="1:9" ht="36">
      <c r="A631" s="4">
        <f t="shared" si="41"/>
        <v>618</v>
      </c>
      <c r="B631" s="25" t="s">
        <v>208</v>
      </c>
      <c r="C631" s="4"/>
      <c r="D631" s="4"/>
      <c r="E631" s="4"/>
      <c r="F631" s="4">
        <v>119</v>
      </c>
      <c r="G631" s="23">
        <f>2409.2-0.8</f>
        <v>2408.3999999999996</v>
      </c>
      <c r="H631" s="23">
        <v>2102.5</v>
      </c>
      <c r="I631" s="31">
        <v>2102.5</v>
      </c>
    </row>
    <row r="632" spans="1:9" ht="24">
      <c r="A632" s="4">
        <f t="shared" si="41"/>
        <v>619</v>
      </c>
      <c r="B632" s="25" t="s">
        <v>179</v>
      </c>
      <c r="C632" s="4"/>
      <c r="D632" s="4"/>
      <c r="E632" s="4"/>
      <c r="F632" s="4">
        <v>240</v>
      </c>
      <c r="G632" s="23">
        <f>G633+G634</f>
        <v>1213.3</v>
      </c>
      <c r="H632" s="23">
        <f>H633+H634</f>
        <v>1032.3</v>
      </c>
      <c r="I632" s="31">
        <f>I633+I634</f>
        <v>961.9</v>
      </c>
    </row>
    <row r="633" spans="1:9" ht="24">
      <c r="A633" s="4">
        <f t="shared" si="41"/>
        <v>620</v>
      </c>
      <c r="B633" s="25" t="s">
        <v>45</v>
      </c>
      <c r="C633" s="4"/>
      <c r="D633" s="4"/>
      <c r="E633" s="4"/>
      <c r="F633" s="4">
        <v>242</v>
      </c>
      <c r="G633" s="23">
        <f>183.9+22.8</f>
        <v>206.70000000000002</v>
      </c>
      <c r="H633" s="23">
        <v>154.9</v>
      </c>
      <c r="I633" s="31">
        <v>131</v>
      </c>
    </row>
    <row r="634" spans="1:9" ht="14.25" customHeight="1">
      <c r="A634" s="4">
        <f t="shared" si="41"/>
        <v>621</v>
      </c>
      <c r="B634" s="25" t="s">
        <v>467</v>
      </c>
      <c r="C634" s="4"/>
      <c r="D634" s="4"/>
      <c r="E634" s="4"/>
      <c r="F634" s="4">
        <v>244</v>
      </c>
      <c r="G634" s="23">
        <v>1006.6</v>
      </c>
      <c r="H634" s="23">
        <v>877.4</v>
      </c>
      <c r="I634" s="31">
        <v>830.9</v>
      </c>
    </row>
    <row r="635" spans="1:9" ht="14.25" customHeight="1">
      <c r="A635" s="4">
        <f t="shared" si="41"/>
        <v>622</v>
      </c>
      <c r="B635" s="25" t="s">
        <v>180</v>
      </c>
      <c r="C635" s="4"/>
      <c r="D635" s="4"/>
      <c r="E635" s="4"/>
      <c r="F635" s="4">
        <v>850</v>
      </c>
      <c r="G635" s="23">
        <f>G636+G637</f>
        <v>69.19999999999999</v>
      </c>
      <c r="H635" s="23">
        <v>65.6</v>
      </c>
      <c r="I635" s="31">
        <v>65.6</v>
      </c>
    </row>
    <row r="636" spans="1:9" ht="24">
      <c r="A636" s="4">
        <f t="shared" si="41"/>
        <v>623</v>
      </c>
      <c r="B636" s="25" t="s">
        <v>130</v>
      </c>
      <c r="C636" s="4"/>
      <c r="D636" s="4"/>
      <c r="E636" s="4"/>
      <c r="F636" s="4">
        <v>851</v>
      </c>
      <c r="G636" s="23">
        <v>65.6</v>
      </c>
      <c r="H636" s="23">
        <v>65.6</v>
      </c>
      <c r="I636" s="31">
        <v>65.6</v>
      </c>
    </row>
    <row r="637" spans="1:9" ht="12.75">
      <c r="A637" s="4">
        <f t="shared" si="41"/>
        <v>624</v>
      </c>
      <c r="B637" s="25" t="s">
        <v>323</v>
      </c>
      <c r="C637" s="4"/>
      <c r="D637" s="4"/>
      <c r="E637" s="4"/>
      <c r="F637" s="4">
        <v>853</v>
      </c>
      <c r="G637" s="23">
        <v>3.6</v>
      </c>
      <c r="H637" s="23">
        <v>0</v>
      </c>
      <c r="I637" s="31">
        <v>0</v>
      </c>
    </row>
    <row r="638" spans="1:9" ht="36">
      <c r="A638" s="4">
        <f t="shared" si="41"/>
        <v>625</v>
      </c>
      <c r="B638" s="18" t="s">
        <v>518</v>
      </c>
      <c r="C638" s="4">
        <v>906</v>
      </c>
      <c r="D638" s="4" t="s">
        <v>90</v>
      </c>
      <c r="E638" s="4" t="s">
        <v>519</v>
      </c>
      <c r="F638" s="4"/>
      <c r="G638" s="23">
        <f>G639</f>
        <v>8.4</v>
      </c>
      <c r="H638" s="23">
        <v>0</v>
      </c>
      <c r="I638" s="31">
        <v>0</v>
      </c>
    </row>
    <row r="639" spans="1:9" ht="12.75">
      <c r="A639" s="4">
        <f t="shared" si="41"/>
        <v>626</v>
      </c>
      <c r="B639" s="25" t="s">
        <v>467</v>
      </c>
      <c r="C639" s="4">
        <v>906</v>
      </c>
      <c r="D639" s="4" t="s">
        <v>90</v>
      </c>
      <c r="E639" s="4" t="s">
        <v>519</v>
      </c>
      <c r="F639" s="4">
        <v>244</v>
      </c>
      <c r="G639" s="23">
        <v>8.4</v>
      </c>
      <c r="H639" s="23">
        <v>0</v>
      </c>
      <c r="I639" s="31">
        <v>0</v>
      </c>
    </row>
    <row r="640" spans="1:9" ht="48">
      <c r="A640" s="4">
        <f t="shared" si="41"/>
        <v>627</v>
      </c>
      <c r="B640" s="25" t="s">
        <v>138</v>
      </c>
      <c r="C640" s="4">
        <v>906</v>
      </c>
      <c r="D640" s="4" t="s">
        <v>90</v>
      </c>
      <c r="E640" s="4" t="s">
        <v>285</v>
      </c>
      <c r="F640" s="4"/>
      <c r="G640" s="23">
        <f>G641+G642+G643</f>
        <v>815.2</v>
      </c>
      <c r="H640" s="23">
        <f>H641+H642+H643</f>
        <v>788.9</v>
      </c>
      <c r="I640" s="31">
        <f>I641+I643</f>
        <v>865.9</v>
      </c>
    </row>
    <row r="641" spans="1:9" ht="15" customHeight="1">
      <c r="A641" s="4">
        <f t="shared" si="41"/>
        <v>628</v>
      </c>
      <c r="B641" s="25" t="s">
        <v>467</v>
      </c>
      <c r="C641" s="4">
        <v>906</v>
      </c>
      <c r="D641" s="4" t="s">
        <v>90</v>
      </c>
      <c r="E641" s="4" t="s">
        <v>285</v>
      </c>
      <c r="F641" s="4">
        <v>244</v>
      </c>
      <c r="G641" s="23">
        <v>672.2</v>
      </c>
      <c r="H641" s="23">
        <v>749.1</v>
      </c>
      <c r="I641" s="31">
        <v>826.1</v>
      </c>
    </row>
    <row r="642" spans="1:9" ht="12.75">
      <c r="A642" s="4">
        <f t="shared" si="41"/>
        <v>629</v>
      </c>
      <c r="B642" s="25" t="s">
        <v>352</v>
      </c>
      <c r="C642" s="4"/>
      <c r="D642" s="4"/>
      <c r="E642" s="4"/>
      <c r="F642" s="4">
        <v>350</v>
      </c>
      <c r="G642" s="23">
        <v>103.2</v>
      </c>
      <c r="H642" s="23">
        <v>0</v>
      </c>
      <c r="I642" s="31">
        <v>0</v>
      </c>
    </row>
    <row r="643" spans="1:9" ht="12.75">
      <c r="A643" s="4">
        <f t="shared" si="41"/>
        <v>630</v>
      </c>
      <c r="B643" s="25" t="s">
        <v>128</v>
      </c>
      <c r="C643" s="4"/>
      <c r="D643" s="4"/>
      <c r="E643" s="4"/>
      <c r="F643" s="4">
        <v>622</v>
      </c>
      <c r="G643" s="23">
        <v>39.8</v>
      </c>
      <c r="H643" s="23">
        <v>39.8</v>
      </c>
      <c r="I643" s="31">
        <v>39.8</v>
      </c>
    </row>
    <row r="644" spans="1:9" ht="36">
      <c r="A644" s="4">
        <f t="shared" si="41"/>
        <v>631</v>
      </c>
      <c r="B644" s="18" t="s">
        <v>493</v>
      </c>
      <c r="C644" s="4">
        <v>906</v>
      </c>
      <c r="D644" s="4" t="s">
        <v>90</v>
      </c>
      <c r="E644" s="4" t="s">
        <v>517</v>
      </c>
      <c r="F644" s="4"/>
      <c r="G644" s="31">
        <f>G645</f>
        <v>192.2</v>
      </c>
      <c r="H644" s="31">
        <f>H645</f>
        <v>0</v>
      </c>
      <c r="I644" s="31">
        <f>I645</f>
        <v>0</v>
      </c>
    </row>
    <row r="645" spans="1:9" ht="12.75">
      <c r="A645" s="4">
        <f t="shared" si="41"/>
        <v>632</v>
      </c>
      <c r="B645" s="18" t="s">
        <v>205</v>
      </c>
      <c r="C645" s="4">
        <v>906</v>
      </c>
      <c r="D645" s="4" t="s">
        <v>90</v>
      </c>
      <c r="E645" s="4" t="s">
        <v>517</v>
      </c>
      <c r="F645" s="4">
        <v>110</v>
      </c>
      <c r="G645" s="31">
        <f>G646+G647</f>
        <v>192.2</v>
      </c>
      <c r="H645" s="31">
        <f>H646+H647</f>
        <v>0</v>
      </c>
      <c r="I645" s="31">
        <f>I646+I647</f>
        <v>0</v>
      </c>
    </row>
    <row r="646" spans="1:9" ht="12.75">
      <c r="A646" s="4">
        <f t="shared" si="41"/>
        <v>633</v>
      </c>
      <c r="B646" s="18" t="s">
        <v>206</v>
      </c>
      <c r="C646" s="4"/>
      <c r="D646" s="4"/>
      <c r="E646" s="4"/>
      <c r="F646" s="4">
        <v>111</v>
      </c>
      <c r="G646" s="31">
        <v>147.7</v>
      </c>
      <c r="H646" s="31">
        <v>0</v>
      </c>
      <c r="I646" s="31">
        <v>0</v>
      </c>
    </row>
    <row r="647" spans="1:9" ht="36">
      <c r="A647" s="4">
        <f t="shared" si="41"/>
        <v>634</v>
      </c>
      <c r="B647" s="18" t="s">
        <v>208</v>
      </c>
      <c r="C647" s="4"/>
      <c r="D647" s="4"/>
      <c r="E647" s="4"/>
      <c r="F647" s="4">
        <v>119</v>
      </c>
      <c r="G647" s="31">
        <v>44.5</v>
      </c>
      <c r="H647" s="31">
        <v>0</v>
      </c>
      <c r="I647" s="31">
        <v>0</v>
      </c>
    </row>
    <row r="648" spans="1:9" ht="36">
      <c r="A648" s="4">
        <f t="shared" si="41"/>
        <v>635</v>
      </c>
      <c r="B648" s="25" t="s">
        <v>464</v>
      </c>
      <c r="C648" s="4">
        <v>906</v>
      </c>
      <c r="D648" s="4" t="s">
        <v>90</v>
      </c>
      <c r="E648" s="4" t="s">
        <v>286</v>
      </c>
      <c r="F648" s="4"/>
      <c r="G648" s="23">
        <f>G649+G650</f>
        <v>4270.599999999999</v>
      </c>
      <c r="H648" s="31">
        <f>H649+H650</f>
        <v>4441.4</v>
      </c>
      <c r="I648" s="31">
        <f>I649+I650</f>
        <v>4619.1</v>
      </c>
    </row>
    <row r="649" spans="1:9" ht="14.25" customHeight="1">
      <c r="A649" s="4">
        <f t="shared" si="41"/>
        <v>636</v>
      </c>
      <c r="B649" s="25" t="s">
        <v>467</v>
      </c>
      <c r="C649" s="4">
        <v>906</v>
      </c>
      <c r="D649" s="4" t="s">
        <v>90</v>
      </c>
      <c r="E649" s="4" t="s">
        <v>286</v>
      </c>
      <c r="F649" s="4">
        <v>244</v>
      </c>
      <c r="G649" s="72">
        <v>3277.7</v>
      </c>
      <c r="H649" s="31">
        <v>3433</v>
      </c>
      <c r="I649" s="31">
        <v>3570.4</v>
      </c>
    </row>
    <row r="650" spans="1:9" ht="12.75">
      <c r="A650" s="4">
        <f t="shared" si="41"/>
        <v>637</v>
      </c>
      <c r="B650" s="25" t="s">
        <v>128</v>
      </c>
      <c r="C650" s="4"/>
      <c r="D650" s="4"/>
      <c r="E650" s="4"/>
      <c r="F650" s="4">
        <v>622</v>
      </c>
      <c r="G650" s="72">
        <v>992.9</v>
      </c>
      <c r="H650" s="31">
        <v>1008.4</v>
      </c>
      <c r="I650" s="31">
        <v>1048.7</v>
      </c>
    </row>
    <row r="651" spans="1:9" ht="36">
      <c r="A651" s="4">
        <f t="shared" si="41"/>
        <v>638</v>
      </c>
      <c r="B651" s="25" t="s">
        <v>464</v>
      </c>
      <c r="C651" s="4">
        <v>906</v>
      </c>
      <c r="D651" s="4" t="s">
        <v>90</v>
      </c>
      <c r="E651" s="4" t="s">
        <v>386</v>
      </c>
      <c r="F651" s="4"/>
      <c r="G651" s="72">
        <f>G652+G653</f>
        <v>2539.4</v>
      </c>
      <c r="H651" s="23">
        <f>H652+H653</f>
        <v>2377.2</v>
      </c>
      <c r="I651" s="31">
        <f>I652+I653</f>
        <v>2377.2</v>
      </c>
    </row>
    <row r="652" spans="1:9" ht="12" customHeight="1">
      <c r="A652" s="4">
        <f t="shared" si="41"/>
        <v>639</v>
      </c>
      <c r="B652" s="25" t="s">
        <v>467</v>
      </c>
      <c r="C652" s="4">
        <v>906</v>
      </c>
      <c r="D652" s="4" t="s">
        <v>90</v>
      </c>
      <c r="E652" s="4" t="s">
        <v>386</v>
      </c>
      <c r="F652" s="4">
        <v>244</v>
      </c>
      <c r="G652" s="72">
        <v>1949.3</v>
      </c>
      <c r="H652" s="23">
        <v>1619.4</v>
      </c>
      <c r="I652" s="31">
        <v>1619.4</v>
      </c>
    </row>
    <row r="653" spans="1:9" ht="12.75">
      <c r="A653" s="4">
        <f t="shared" si="41"/>
        <v>640</v>
      </c>
      <c r="B653" s="25" t="s">
        <v>128</v>
      </c>
      <c r="C653" s="4"/>
      <c r="D653" s="4"/>
      <c r="E653" s="4"/>
      <c r="F653" s="4">
        <v>622</v>
      </c>
      <c r="G653" s="72">
        <v>590.1</v>
      </c>
      <c r="H653" s="23">
        <v>757.8</v>
      </c>
      <c r="I653" s="31">
        <v>757.8</v>
      </c>
    </row>
    <row r="654" spans="1:9" ht="48">
      <c r="A654" s="5">
        <f t="shared" si="41"/>
        <v>641</v>
      </c>
      <c r="B654" s="33" t="s">
        <v>200</v>
      </c>
      <c r="C654" s="5">
        <v>906</v>
      </c>
      <c r="D654" s="5" t="s">
        <v>90</v>
      </c>
      <c r="E654" s="5" t="s">
        <v>267</v>
      </c>
      <c r="F654" s="4"/>
      <c r="G654" s="81">
        <f>G655</f>
        <v>1494.2</v>
      </c>
      <c r="H654" s="6">
        <v>0</v>
      </c>
      <c r="I654" s="30">
        <f>I655</f>
        <v>0</v>
      </c>
    </row>
    <row r="655" spans="1:9" ht="14.25" customHeight="1">
      <c r="A655" s="4">
        <f t="shared" si="41"/>
        <v>642</v>
      </c>
      <c r="B655" s="25" t="s">
        <v>137</v>
      </c>
      <c r="C655" s="4">
        <v>906</v>
      </c>
      <c r="D655" s="4" t="s">
        <v>90</v>
      </c>
      <c r="E655" s="4" t="s">
        <v>268</v>
      </c>
      <c r="F655" s="4"/>
      <c r="G655" s="72">
        <f>G656</f>
        <v>1494.2</v>
      </c>
      <c r="H655" s="72">
        <f>H656</f>
        <v>0</v>
      </c>
      <c r="I655" s="72">
        <f>I656</f>
        <v>0</v>
      </c>
    </row>
    <row r="656" spans="1:9" ht="14.25" customHeight="1">
      <c r="A656" s="4">
        <f t="shared" si="41"/>
        <v>643</v>
      </c>
      <c r="B656" s="25" t="s">
        <v>179</v>
      </c>
      <c r="C656" s="4">
        <v>906</v>
      </c>
      <c r="D656" s="4" t="s">
        <v>90</v>
      </c>
      <c r="E656" s="4" t="s">
        <v>268</v>
      </c>
      <c r="F656" s="4">
        <v>240</v>
      </c>
      <c r="G656" s="72">
        <f>G657+G658</f>
        <v>1494.2</v>
      </c>
      <c r="H656" s="72">
        <f>H657+H658</f>
        <v>0</v>
      </c>
      <c r="I656" s="72">
        <f>I657+I658</f>
        <v>0</v>
      </c>
    </row>
    <row r="657" spans="1:9" ht="24.75" customHeight="1">
      <c r="A657" s="4">
        <f t="shared" si="41"/>
        <v>644</v>
      </c>
      <c r="B657" s="25" t="s">
        <v>481</v>
      </c>
      <c r="C657" s="4"/>
      <c r="D657" s="4"/>
      <c r="E657" s="4"/>
      <c r="F657" s="4">
        <v>242</v>
      </c>
      <c r="G657" s="72">
        <v>498</v>
      </c>
      <c r="H657" s="23">
        <v>0</v>
      </c>
      <c r="I657" s="31">
        <v>0</v>
      </c>
    </row>
    <row r="658" spans="1:9" ht="14.25" customHeight="1">
      <c r="A658" s="4">
        <f aca="true" t="shared" si="42" ref="A658:A721">A657+1</f>
        <v>645</v>
      </c>
      <c r="B658" s="25" t="s">
        <v>467</v>
      </c>
      <c r="C658" s="4"/>
      <c r="D658" s="4"/>
      <c r="E658" s="4"/>
      <c r="F658" s="4">
        <v>244</v>
      </c>
      <c r="G658" s="72">
        <v>996.2</v>
      </c>
      <c r="H658" s="23">
        <v>0</v>
      </c>
      <c r="I658" s="31">
        <v>0</v>
      </c>
    </row>
    <row r="659" spans="1:9" ht="12.75">
      <c r="A659" s="5">
        <f t="shared" si="42"/>
        <v>646</v>
      </c>
      <c r="B659" s="33" t="s">
        <v>122</v>
      </c>
      <c r="C659" s="5">
        <v>906</v>
      </c>
      <c r="D659" s="5" t="s">
        <v>123</v>
      </c>
      <c r="E659" s="5"/>
      <c r="F659" s="5"/>
      <c r="G659" s="6">
        <f>SUM(G660)</f>
        <v>8463.699999999999</v>
      </c>
      <c r="H659" s="6">
        <f>H660</f>
        <v>8597.899999999998</v>
      </c>
      <c r="I659" s="30">
        <f>I660</f>
        <v>8487.099999999999</v>
      </c>
    </row>
    <row r="660" spans="1:9" ht="36">
      <c r="A660" s="4">
        <f t="shared" si="42"/>
        <v>647</v>
      </c>
      <c r="B660" s="25" t="s">
        <v>31</v>
      </c>
      <c r="C660" s="4">
        <v>906</v>
      </c>
      <c r="D660" s="4" t="s">
        <v>123</v>
      </c>
      <c r="E660" s="4" t="s">
        <v>260</v>
      </c>
      <c r="F660" s="4"/>
      <c r="G660" s="23">
        <f>SUM(G661)</f>
        <v>8463.699999999999</v>
      </c>
      <c r="H660" s="23">
        <f>H661</f>
        <v>8597.899999999998</v>
      </c>
      <c r="I660" s="31">
        <f>I661</f>
        <v>8487.099999999999</v>
      </c>
    </row>
    <row r="661" spans="1:9" ht="50.25" customHeight="1">
      <c r="A661" s="5">
        <f t="shared" si="42"/>
        <v>648</v>
      </c>
      <c r="B661" s="33" t="s">
        <v>32</v>
      </c>
      <c r="C661" s="5">
        <v>906</v>
      </c>
      <c r="D661" s="5" t="s">
        <v>123</v>
      </c>
      <c r="E661" s="5" t="s">
        <v>287</v>
      </c>
      <c r="F661" s="5"/>
      <c r="G661" s="6">
        <f>SUM(G662+G667+G676+G683)</f>
        <v>8463.699999999999</v>
      </c>
      <c r="H661" s="6">
        <f>H662+H667+H676+H683</f>
        <v>8597.899999999998</v>
      </c>
      <c r="I661" s="30">
        <f>I662+I667+I676+I683</f>
        <v>8487.099999999999</v>
      </c>
    </row>
    <row r="662" spans="1:9" ht="24">
      <c r="A662" s="4">
        <f t="shared" si="42"/>
        <v>649</v>
      </c>
      <c r="B662" s="25" t="s">
        <v>134</v>
      </c>
      <c r="C662" s="4">
        <v>906</v>
      </c>
      <c r="D662" s="4" t="s">
        <v>123</v>
      </c>
      <c r="E662" s="4" t="s">
        <v>288</v>
      </c>
      <c r="F662" s="4"/>
      <c r="G662" s="23">
        <f>G663+G666</f>
        <v>2591.1</v>
      </c>
      <c r="H662" s="23">
        <f>H663+H666</f>
        <v>2657.8999999999996</v>
      </c>
      <c r="I662" s="31">
        <f>I663+I666</f>
        <v>2657.8999999999996</v>
      </c>
    </row>
    <row r="663" spans="1:9" ht="24">
      <c r="A663" s="4">
        <f t="shared" si="42"/>
        <v>650</v>
      </c>
      <c r="B663" s="25" t="s">
        <v>178</v>
      </c>
      <c r="C663" s="4">
        <v>906</v>
      </c>
      <c r="D663" s="4" t="s">
        <v>123</v>
      </c>
      <c r="E663" s="4" t="s">
        <v>288</v>
      </c>
      <c r="F663" s="4">
        <v>120</v>
      </c>
      <c r="G663" s="23">
        <f>G664+G665</f>
        <v>2403.6</v>
      </c>
      <c r="H663" s="23">
        <f>H664+H665</f>
        <v>2475.2</v>
      </c>
      <c r="I663" s="31">
        <f>I664+I665</f>
        <v>2475.2</v>
      </c>
    </row>
    <row r="664" spans="1:9" ht="24">
      <c r="A664" s="4">
        <f t="shared" si="42"/>
        <v>651</v>
      </c>
      <c r="B664" s="25" t="s">
        <v>257</v>
      </c>
      <c r="C664" s="4"/>
      <c r="D664" s="4"/>
      <c r="E664" s="4"/>
      <c r="F664" s="4">
        <v>121</v>
      </c>
      <c r="G664" s="23">
        <v>1850.7</v>
      </c>
      <c r="H664" s="23">
        <v>1905.7</v>
      </c>
      <c r="I664" s="31">
        <v>1905.7</v>
      </c>
    </row>
    <row r="665" spans="1:9" ht="36">
      <c r="A665" s="4">
        <f t="shared" si="42"/>
        <v>652</v>
      </c>
      <c r="B665" s="25" t="s">
        <v>258</v>
      </c>
      <c r="C665" s="4"/>
      <c r="D665" s="4"/>
      <c r="E665" s="4"/>
      <c r="F665" s="4">
        <v>129</v>
      </c>
      <c r="G665" s="23">
        <v>552.9</v>
      </c>
      <c r="H665" s="23">
        <v>569.5</v>
      </c>
      <c r="I665" s="31">
        <v>569.5</v>
      </c>
    </row>
    <row r="666" spans="1:9" ht="11.25" customHeight="1">
      <c r="A666" s="4">
        <f t="shared" si="42"/>
        <v>653</v>
      </c>
      <c r="B666" s="25" t="s">
        <v>467</v>
      </c>
      <c r="C666" s="4"/>
      <c r="D666" s="4"/>
      <c r="E666" s="4"/>
      <c r="F666" s="4">
        <v>244</v>
      </c>
      <c r="G666" s="23">
        <v>187.5</v>
      </c>
      <c r="H666" s="23">
        <v>182.7</v>
      </c>
      <c r="I666" s="31">
        <v>182.7</v>
      </c>
    </row>
    <row r="667" spans="1:9" ht="12.75">
      <c r="A667" s="4">
        <f t="shared" si="42"/>
        <v>654</v>
      </c>
      <c r="B667" s="25" t="s">
        <v>139</v>
      </c>
      <c r="C667" s="4">
        <v>906</v>
      </c>
      <c r="D667" s="4" t="s">
        <v>123</v>
      </c>
      <c r="E667" s="4" t="s">
        <v>289</v>
      </c>
      <c r="F667" s="4"/>
      <c r="G667" s="23">
        <f>G668+G672+G675</f>
        <v>3000.2000000000003</v>
      </c>
      <c r="H667" s="23">
        <f>H668+H672+H675</f>
        <v>2997.5</v>
      </c>
      <c r="I667" s="31">
        <f>I668+I672+I675</f>
        <v>2875.3</v>
      </c>
    </row>
    <row r="668" spans="1:9" ht="12.75">
      <c r="A668" s="4">
        <f t="shared" si="42"/>
        <v>655</v>
      </c>
      <c r="B668" s="25" t="s">
        <v>205</v>
      </c>
      <c r="C668" s="4">
        <v>906</v>
      </c>
      <c r="D668" s="4" t="s">
        <v>123</v>
      </c>
      <c r="E668" s="4" t="s">
        <v>289</v>
      </c>
      <c r="F668" s="4">
        <v>110</v>
      </c>
      <c r="G668" s="23">
        <f>G669+G670+G671</f>
        <v>2457.6000000000004</v>
      </c>
      <c r="H668" s="23">
        <f>H669+H670+H671</f>
        <v>2554.5</v>
      </c>
      <c r="I668" s="31">
        <f>I669+I670+I671</f>
        <v>2541.3</v>
      </c>
    </row>
    <row r="669" spans="1:9" ht="12.75">
      <c r="A669" s="4">
        <f t="shared" si="42"/>
        <v>656</v>
      </c>
      <c r="B669" s="25" t="s">
        <v>206</v>
      </c>
      <c r="C669" s="4"/>
      <c r="D669" s="4"/>
      <c r="E669" s="4"/>
      <c r="F669" s="4">
        <v>111</v>
      </c>
      <c r="G669" s="23">
        <v>1877.4</v>
      </c>
      <c r="H669" s="23">
        <v>1951.8</v>
      </c>
      <c r="I669" s="31">
        <v>1951.8</v>
      </c>
    </row>
    <row r="670" spans="1:9" ht="24">
      <c r="A670" s="4">
        <f t="shared" si="42"/>
        <v>657</v>
      </c>
      <c r="B670" s="25" t="s">
        <v>207</v>
      </c>
      <c r="C670" s="4"/>
      <c r="D670" s="4"/>
      <c r="E670" s="4"/>
      <c r="F670" s="4">
        <v>112</v>
      </c>
      <c r="G670" s="23">
        <v>13.2</v>
      </c>
      <c r="H670" s="23">
        <v>13.2</v>
      </c>
      <c r="I670" s="31">
        <v>0</v>
      </c>
    </row>
    <row r="671" spans="1:9" ht="36">
      <c r="A671" s="4">
        <f t="shared" si="42"/>
        <v>658</v>
      </c>
      <c r="B671" s="25" t="s">
        <v>208</v>
      </c>
      <c r="C671" s="4"/>
      <c r="D671" s="4"/>
      <c r="E671" s="4"/>
      <c r="F671" s="4">
        <v>119</v>
      </c>
      <c r="G671" s="23">
        <v>567</v>
      </c>
      <c r="H671" s="23">
        <v>589.5</v>
      </c>
      <c r="I671" s="31">
        <v>589.5</v>
      </c>
    </row>
    <row r="672" spans="1:9" ht="24">
      <c r="A672" s="4">
        <f t="shared" si="42"/>
        <v>659</v>
      </c>
      <c r="B672" s="25" t="s">
        <v>179</v>
      </c>
      <c r="C672" s="4"/>
      <c r="D672" s="4"/>
      <c r="E672" s="4"/>
      <c r="F672" s="4">
        <v>240</v>
      </c>
      <c r="G672" s="23">
        <f>G673+G674</f>
        <v>541.6</v>
      </c>
      <c r="H672" s="23">
        <f>H673+H674</f>
        <v>442</v>
      </c>
      <c r="I672" s="31">
        <f>I673+I674</f>
        <v>333</v>
      </c>
    </row>
    <row r="673" spans="1:9" ht="24">
      <c r="A673" s="4">
        <f t="shared" si="42"/>
        <v>660</v>
      </c>
      <c r="B673" s="25" t="s">
        <v>45</v>
      </c>
      <c r="C673" s="4"/>
      <c r="D673" s="4"/>
      <c r="E673" s="4"/>
      <c r="F673" s="4">
        <v>242</v>
      </c>
      <c r="G673" s="23">
        <v>373.5</v>
      </c>
      <c r="H673" s="23">
        <v>349.8</v>
      </c>
      <c r="I673" s="31">
        <v>228.8</v>
      </c>
    </row>
    <row r="674" spans="1:9" ht="13.5" customHeight="1">
      <c r="A674" s="4">
        <f t="shared" si="42"/>
        <v>661</v>
      </c>
      <c r="B674" s="25" t="s">
        <v>467</v>
      </c>
      <c r="C674" s="4"/>
      <c r="D674" s="4"/>
      <c r="E674" s="4"/>
      <c r="F674" s="4">
        <v>244</v>
      </c>
      <c r="G674" s="23">
        <v>168.1</v>
      </c>
      <c r="H674" s="23">
        <v>92.2</v>
      </c>
      <c r="I674" s="31">
        <v>104.2</v>
      </c>
    </row>
    <row r="675" spans="1:9" ht="24">
      <c r="A675" s="4">
        <f t="shared" si="42"/>
        <v>662</v>
      </c>
      <c r="B675" s="25" t="s">
        <v>130</v>
      </c>
      <c r="C675" s="4"/>
      <c r="D675" s="4"/>
      <c r="E675" s="4"/>
      <c r="F675" s="4">
        <v>851</v>
      </c>
      <c r="G675" s="23">
        <v>1</v>
      </c>
      <c r="H675" s="23">
        <v>1</v>
      </c>
      <c r="I675" s="31">
        <v>1</v>
      </c>
    </row>
    <row r="676" spans="1:9" ht="12.75">
      <c r="A676" s="4">
        <f t="shared" si="42"/>
        <v>663</v>
      </c>
      <c r="B676" s="25" t="s">
        <v>135</v>
      </c>
      <c r="C676" s="4">
        <v>906</v>
      </c>
      <c r="D676" s="4" t="s">
        <v>123</v>
      </c>
      <c r="E676" s="4" t="s">
        <v>290</v>
      </c>
      <c r="F676" s="4"/>
      <c r="G676" s="23">
        <f>G677+G680</f>
        <v>2694.5999999999995</v>
      </c>
      <c r="H676" s="23">
        <f>H677+H680</f>
        <v>2758.7</v>
      </c>
      <c r="I676" s="31">
        <f>I677+I680</f>
        <v>2770.1</v>
      </c>
    </row>
    <row r="677" spans="1:9" ht="12.75">
      <c r="A677" s="4">
        <f t="shared" si="42"/>
        <v>664</v>
      </c>
      <c r="B677" s="25" t="s">
        <v>205</v>
      </c>
      <c r="C677" s="4">
        <v>906</v>
      </c>
      <c r="D677" s="4" t="s">
        <v>123</v>
      </c>
      <c r="E677" s="4" t="s">
        <v>290</v>
      </c>
      <c r="F677" s="4">
        <v>110</v>
      </c>
      <c r="G677" s="23">
        <f>G678+G679</f>
        <v>2471.8999999999996</v>
      </c>
      <c r="H677" s="23">
        <f>H678+H679</f>
        <v>2570.2</v>
      </c>
      <c r="I677" s="31">
        <f>I678+I679</f>
        <v>2570.2</v>
      </c>
    </row>
    <row r="678" spans="1:9" ht="12.75">
      <c r="A678" s="4">
        <f t="shared" si="42"/>
        <v>665</v>
      </c>
      <c r="B678" s="25" t="s">
        <v>206</v>
      </c>
      <c r="C678" s="4"/>
      <c r="D678" s="4"/>
      <c r="E678" s="4"/>
      <c r="F678" s="4">
        <v>111</v>
      </c>
      <c r="G678" s="23">
        <v>1905.1</v>
      </c>
      <c r="H678" s="23">
        <v>1980.6</v>
      </c>
      <c r="I678" s="31">
        <v>1980.6</v>
      </c>
    </row>
    <row r="679" spans="1:9" ht="36">
      <c r="A679" s="4">
        <f t="shared" si="42"/>
        <v>666</v>
      </c>
      <c r="B679" s="25" t="s">
        <v>208</v>
      </c>
      <c r="C679" s="4"/>
      <c r="D679" s="4"/>
      <c r="E679" s="4"/>
      <c r="F679" s="4">
        <v>119</v>
      </c>
      <c r="G679" s="23">
        <v>566.8</v>
      </c>
      <c r="H679" s="23">
        <v>589.6</v>
      </c>
      <c r="I679" s="31">
        <v>589.6</v>
      </c>
    </row>
    <row r="680" spans="1:9" ht="24">
      <c r="A680" s="4">
        <f t="shared" si="42"/>
        <v>667</v>
      </c>
      <c r="B680" s="25" t="s">
        <v>179</v>
      </c>
      <c r="C680" s="4"/>
      <c r="D680" s="4"/>
      <c r="E680" s="4"/>
      <c r="F680" s="4">
        <v>240</v>
      </c>
      <c r="G680" s="23">
        <f>G681+G682</f>
        <v>222.70000000000002</v>
      </c>
      <c r="H680" s="23">
        <f>H681+H682</f>
        <v>188.5</v>
      </c>
      <c r="I680" s="31">
        <f>I681+I682</f>
        <v>199.9</v>
      </c>
    </row>
    <row r="681" spans="1:9" ht="24">
      <c r="A681" s="4">
        <f t="shared" si="42"/>
        <v>668</v>
      </c>
      <c r="B681" s="25" t="s">
        <v>45</v>
      </c>
      <c r="C681" s="4"/>
      <c r="D681" s="4"/>
      <c r="E681" s="4"/>
      <c r="F681" s="4">
        <v>242</v>
      </c>
      <c r="G681" s="23">
        <f>170.9+22.8</f>
        <v>193.70000000000002</v>
      </c>
      <c r="H681" s="23">
        <v>170.9</v>
      </c>
      <c r="I681" s="31">
        <v>170.9</v>
      </c>
    </row>
    <row r="682" spans="1:9" ht="12.75" customHeight="1">
      <c r="A682" s="4">
        <f t="shared" si="42"/>
        <v>669</v>
      </c>
      <c r="B682" s="25" t="s">
        <v>467</v>
      </c>
      <c r="C682" s="4"/>
      <c r="D682" s="4"/>
      <c r="E682" s="4"/>
      <c r="F682" s="4">
        <v>244</v>
      </c>
      <c r="G682" s="23">
        <v>29</v>
      </c>
      <c r="H682" s="23">
        <v>17.6</v>
      </c>
      <c r="I682" s="31">
        <v>29</v>
      </c>
    </row>
    <row r="683" spans="1:9" ht="60">
      <c r="A683" s="4">
        <f t="shared" si="42"/>
        <v>670</v>
      </c>
      <c r="B683" s="25" t="s">
        <v>136</v>
      </c>
      <c r="C683" s="4">
        <v>906</v>
      </c>
      <c r="D683" s="4" t="s">
        <v>123</v>
      </c>
      <c r="E683" s="4" t="s">
        <v>291</v>
      </c>
      <c r="F683" s="4"/>
      <c r="G683" s="23">
        <f>G684</f>
        <v>177.8</v>
      </c>
      <c r="H683" s="23">
        <f>H684</f>
        <v>183.8</v>
      </c>
      <c r="I683" s="31">
        <f>I684</f>
        <v>183.8</v>
      </c>
    </row>
    <row r="684" spans="1:9" ht="15" customHeight="1">
      <c r="A684" s="4">
        <f t="shared" si="42"/>
        <v>671</v>
      </c>
      <c r="B684" s="25" t="s">
        <v>467</v>
      </c>
      <c r="C684" s="4">
        <v>906</v>
      </c>
      <c r="D684" s="4" t="s">
        <v>123</v>
      </c>
      <c r="E684" s="4" t="s">
        <v>291</v>
      </c>
      <c r="F684" s="4">
        <v>244</v>
      </c>
      <c r="G684" s="23">
        <v>177.8</v>
      </c>
      <c r="H684" s="23">
        <v>183.8</v>
      </c>
      <c r="I684" s="31">
        <v>183.8</v>
      </c>
    </row>
    <row r="685" spans="1:9" ht="24">
      <c r="A685" s="5">
        <f t="shared" si="42"/>
        <v>672</v>
      </c>
      <c r="B685" s="24" t="s">
        <v>124</v>
      </c>
      <c r="C685" s="5">
        <v>912</v>
      </c>
      <c r="D685" s="5"/>
      <c r="E685" s="5"/>
      <c r="F685" s="5"/>
      <c r="G685" s="6">
        <f aca="true" t="shared" si="43" ref="G685:I687">G686</f>
        <v>2318.3</v>
      </c>
      <c r="H685" s="6">
        <f t="shared" si="43"/>
        <v>2260</v>
      </c>
      <c r="I685" s="6">
        <f t="shared" si="43"/>
        <v>2202</v>
      </c>
    </row>
    <row r="686" spans="1:9" ht="12.75">
      <c r="A686" s="5">
        <f t="shared" si="42"/>
        <v>673</v>
      </c>
      <c r="B686" s="24" t="s">
        <v>169</v>
      </c>
      <c r="C686" s="5">
        <v>912</v>
      </c>
      <c r="D686" s="5" t="s">
        <v>40</v>
      </c>
      <c r="E686" s="5"/>
      <c r="F686" s="5"/>
      <c r="G686" s="6">
        <f t="shared" si="43"/>
        <v>2318.3</v>
      </c>
      <c r="H686" s="6">
        <f t="shared" si="43"/>
        <v>2260</v>
      </c>
      <c r="I686" s="6">
        <f t="shared" si="43"/>
        <v>2202</v>
      </c>
    </row>
    <row r="687" spans="1:9" ht="36">
      <c r="A687" s="5">
        <f t="shared" si="42"/>
        <v>674</v>
      </c>
      <c r="B687" s="33" t="s">
        <v>326</v>
      </c>
      <c r="C687" s="5">
        <v>912</v>
      </c>
      <c r="D687" s="5" t="s">
        <v>125</v>
      </c>
      <c r="E687" s="5"/>
      <c r="F687" s="5"/>
      <c r="G687" s="6">
        <f t="shared" si="43"/>
        <v>2318.3</v>
      </c>
      <c r="H687" s="6">
        <f t="shared" si="43"/>
        <v>2260</v>
      </c>
      <c r="I687" s="6">
        <f t="shared" si="43"/>
        <v>2202</v>
      </c>
    </row>
    <row r="688" spans="1:9" ht="12.75">
      <c r="A688" s="5">
        <f t="shared" si="42"/>
        <v>675</v>
      </c>
      <c r="B688" s="33" t="s">
        <v>133</v>
      </c>
      <c r="C688" s="5">
        <v>912</v>
      </c>
      <c r="D688" s="5" t="s">
        <v>125</v>
      </c>
      <c r="E688" s="5" t="s">
        <v>202</v>
      </c>
      <c r="F688" s="5"/>
      <c r="G688" s="6">
        <f>G689+G698</f>
        <v>2318.3</v>
      </c>
      <c r="H688" s="6">
        <f>H689+H698</f>
        <v>2260</v>
      </c>
      <c r="I688" s="6">
        <f>I689+I698</f>
        <v>2202</v>
      </c>
    </row>
    <row r="689" spans="1:9" ht="24">
      <c r="A689" s="4">
        <f t="shared" si="42"/>
        <v>676</v>
      </c>
      <c r="B689" s="25" t="s">
        <v>134</v>
      </c>
      <c r="C689" s="4">
        <v>912</v>
      </c>
      <c r="D689" s="4" t="s">
        <v>125</v>
      </c>
      <c r="E689" s="4" t="s">
        <v>305</v>
      </c>
      <c r="F689" s="4"/>
      <c r="G689" s="23">
        <f>G690+G695</f>
        <v>1232.5</v>
      </c>
      <c r="H689" s="23">
        <f>H690+H695</f>
        <v>1142.6</v>
      </c>
      <c r="I689" s="23">
        <f>I690+I695</f>
        <v>1084.6</v>
      </c>
    </row>
    <row r="690" spans="1:9" ht="24">
      <c r="A690" s="4">
        <f t="shared" si="42"/>
        <v>677</v>
      </c>
      <c r="B690" s="25" t="s">
        <v>178</v>
      </c>
      <c r="C690" s="4">
        <v>912</v>
      </c>
      <c r="D690" s="4" t="s">
        <v>125</v>
      </c>
      <c r="E690" s="4" t="s">
        <v>305</v>
      </c>
      <c r="F690" s="4">
        <v>120</v>
      </c>
      <c r="G690" s="23">
        <f>G691+G692+G693+G694</f>
        <v>1016</v>
      </c>
      <c r="H690" s="31">
        <f>H691+H692+H693+H694</f>
        <v>976.3</v>
      </c>
      <c r="I690" s="31">
        <f>I691+I692+I693+I694</f>
        <v>976.3</v>
      </c>
    </row>
    <row r="691" spans="1:9" ht="24">
      <c r="A691" s="4">
        <f t="shared" si="42"/>
        <v>678</v>
      </c>
      <c r="B691" s="25" t="s">
        <v>257</v>
      </c>
      <c r="C691" s="4"/>
      <c r="D691" s="4"/>
      <c r="E691" s="4"/>
      <c r="F691" s="4">
        <v>121</v>
      </c>
      <c r="G691" s="23">
        <v>554.6</v>
      </c>
      <c r="H691" s="31">
        <v>571</v>
      </c>
      <c r="I691" s="31">
        <v>571</v>
      </c>
    </row>
    <row r="692" spans="1:9" ht="30" customHeight="1">
      <c r="A692" s="4">
        <f t="shared" si="42"/>
        <v>679</v>
      </c>
      <c r="B692" s="25" t="s">
        <v>175</v>
      </c>
      <c r="C692" s="4"/>
      <c r="D692" s="4"/>
      <c r="E692" s="4"/>
      <c r="F692" s="4">
        <v>122</v>
      </c>
      <c r="G692" s="23">
        <v>61.1</v>
      </c>
      <c r="H692" s="31">
        <v>0</v>
      </c>
      <c r="I692" s="31">
        <v>0</v>
      </c>
    </row>
    <row r="693" spans="1:9" ht="48">
      <c r="A693" s="4">
        <f t="shared" si="42"/>
        <v>680</v>
      </c>
      <c r="B693" s="25" t="s">
        <v>176</v>
      </c>
      <c r="C693" s="4"/>
      <c r="D693" s="4"/>
      <c r="E693" s="4"/>
      <c r="F693" s="4">
        <v>123</v>
      </c>
      <c r="G693" s="23">
        <v>234</v>
      </c>
      <c r="H693" s="31">
        <v>234</v>
      </c>
      <c r="I693" s="31">
        <v>234</v>
      </c>
    </row>
    <row r="694" spans="1:9" ht="36">
      <c r="A694" s="4">
        <f t="shared" si="42"/>
        <v>681</v>
      </c>
      <c r="B694" s="25" t="s">
        <v>258</v>
      </c>
      <c r="C694" s="4"/>
      <c r="D694" s="4"/>
      <c r="E694" s="4"/>
      <c r="F694" s="4">
        <v>129</v>
      </c>
      <c r="G694" s="23">
        <v>166.3</v>
      </c>
      <c r="H694" s="31">
        <v>171.3</v>
      </c>
      <c r="I694" s="31">
        <v>171.3</v>
      </c>
    </row>
    <row r="695" spans="1:9" ht="24">
      <c r="A695" s="4">
        <f t="shared" si="42"/>
        <v>682</v>
      </c>
      <c r="B695" s="25" t="s">
        <v>179</v>
      </c>
      <c r="C695" s="4"/>
      <c r="D695" s="4"/>
      <c r="E695" s="4"/>
      <c r="F695" s="4">
        <v>240</v>
      </c>
      <c r="G695" s="23">
        <f>G696+G697</f>
        <v>216.5</v>
      </c>
      <c r="H695" s="23">
        <f>H696+H697</f>
        <v>166.3</v>
      </c>
      <c r="I695" s="23">
        <f>I696+I697</f>
        <v>108.3</v>
      </c>
    </row>
    <row r="696" spans="1:9" ht="24">
      <c r="A696" s="4">
        <f t="shared" si="42"/>
        <v>683</v>
      </c>
      <c r="B696" s="25" t="s">
        <v>45</v>
      </c>
      <c r="C696" s="4"/>
      <c r="D696" s="4"/>
      <c r="E696" s="4"/>
      <c r="F696" s="4">
        <v>242</v>
      </c>
      <c r="G696" s="23">
        <v>158.7</v>
      </c>
      <c r="H696" s="31">
        <v>112.9</v>
      </c>
      <c r="I696" s="31">
        <v>100</v>
      </c>
    </row>
    <row r="697" spans="1:9" ht="15" customHeight="1">
      <c r="A697" s="4">
        <f t="shared" si="42"/>
        <v>684</v>
      </c>
      <c r="B697" s="25" t="s">
        <v>467</v>
      </c>
      <c r="C697" s="4"/>
      <c r="D697" s="4"/>
      <c r="E697" s="4"/>
      <c r="F697" s="4">
        <v>244</v>
      </c>
      <c r="G697" s="23">
        <v>57.8</v>
      </c>
      <c r="H697" s="31">
        <v>53.4</v>
      </c>
      <c r="I697" s="31">
        <v>8.3</v>
      </c>
    </row>
    <row r="698" spans="1:9" ht="24">
      <c r="A698" s="4">
        <f t="shared" si="42"/>
        <v>685</v>
      </c>
      <c r="B698" s="25" t="s">
        <v>398</v>
      </c>
      <c r="C698" s="4">
        <v>912</v>
      </c>
      <c r="D698" s="4" t="s">
        <v>125</v>
      </c>
      <c r="E698" s="4" t="s">
        <v>399</v>
      </c>
      <c r="F698" s="4"/>
      <c r="G698" s="23">
        <f>G699</f>
        <v>1085.8</v>
      </c>
      <c r="H698" s="23">
        <f>H699</f>
        <v>1117.4</v>
      </c>
      <c r="I698" s="23">
        <f>I699</f>
        <v>1117.4</v>
      </c>
    </row>
    <row r="699" spans="1:9" ht="24">
      <c r="A699" s="4">
        <f t="shared" si="42"/>
        <v>686</v>
      </c>
      <c r="B699" s="25" t="s">
        <v>178</v>
      </c>
      <c r="C699" s="4">
        <v>912</v>
      </c>
      <c r="D699" s="4" t="s">
        <v>125</v>
      </c>
      <c r="E699" s="4" t="s">
        <v>399</v>
      </c>
      <c r="F699" s="4">
        <v>120</v>
      </c>
      <c r="G699" s="23">
        <f>G700+G701</f>
        <v>1085.8</v>
      </c>
      <c r="H699" s="23">
        <f>H700+H701</f>
        <v>1117.4</v>
      </c>
      <c r="I699" s="23">
        <f>I700+I701</f>
        <v>1117.4</v>
      </c>
    </row>
    <row r="700" spans="1:9" ht="24">
      <c r="A700" s="4">
        <f t="shared" si="42"/>
        <v>687</v>
      </c>
      <c r="B700" s="25" t="s">
        <v>297</v>
      </c>
      <c r="C700" s="4"/>
      <c r="D700" s="4"/>
      <c r="E700" s="4"/>
      <c r="F700" s="4">
        <v>121</v>
      </c>
      <c r="G700" s="23">
        <v>836.6</v>
      </c>
      <c r="H700" s="31">
        <v>861.4</v>
      </c>
      <c r="I700" s="31">
        <v>861.4</v>
      </c>
    </row>
    <row r="701" spans="1:9" ht="36">
      <c r="A701" s="4">
        <f t="shared" si="42"/>
        <v>688</v>
      </c>
      <c r="B701" s="25" t="s">
        <v>258</v>
      </c>
      <c r="C701" s="4"/>
      <c r="D701" s="4"/>
      <c r="E701" s="4"/>
      <c r="F701" s="4">
        <v>129</v>
      </c>
      <c r="G701" s="23">
        <v>249.2</v>
      </c>
      <c r="H701" s="31">
        <v>256</v>
      </c>
      <c r="I701" s="31">
        <v>256</v>
      </c>
    </row>
    <row r="702" spans="1:9" ht="24">
      <c r="A702" s="5">
        <f t="shared" si="42"/>
        <v>689</v>
      </c>
      <c r="B702" s="24" t="s">
        <v>127</v>
      </c>
      <c r="C702" s="5">
        <v>913</v>
      </c>
      <c r="D702" s="5"/>
      <c r="E702" s="5"/>
      <c r="F702" s="5"/>
      <c r="G702" s="6">
        <f>G703</f>
        <v>3118.9</v>
      </c>
      <c r="H702" s="6">
        <f aca="true" t="shared" si="44" ref="H702:I704">H703</f>
        <v>3018</v>
      </c>
      <c r="I702" s="6">
        <f t="shared" si="44"/>
        <v>2940</v>
      </c>
    </row>
    <row r="703" spans="1:9" ht="12.75">
      <c r="A703" s="5">
        <f t="shared" si="42"/>
        <v>690</v>
      </c>
      <c r="B703" s="24" t="s">
        <v>169</v>
      </c>
      <c r="C703" s="5">
        <v>913</v>
      </c>
      <c r="D703" s="5" t="s">
        <v>40</v>
      </c>
      <c r="E703" s="5"/>
      <c r="F703" s="5"/>
      <c r="G703" s="6">
        <f>G704</f>
        <v>3118.9</v>
      </c>
      <c r="H703" s="6">
        <f t="shared" si="44"/>
        <v>3018</v>
      </c>
      <c r="I703" s="6">
        <f t="shared" si="44"/>
        <v>2940</v>
      </c>
    </row>
    <row r="704" spans="1:9" ht="36">
      <c r="A704" s="5">
        <f t="shared" si="42"/>
        <v>691</v>
      </c>
      <c r="B704" s="33" t="s">
        <v>46</v>
      </c>
      <c r="C704" s="5">
        <v>913</v>
      </c>
      <c r="D704" s="5" t="s">
        <v>47</v>
      </c>
      <c r="E704" s="5"/>
      <c r="F704" s="5"/>
      <c r="G704" s="6">
        <f>G705</f>
        <v>3118.9</v>
      </c>
      <c r="H704" s="6">
        <f t="shared" si="44"/>
        <v>3018</v>
      </c>
      <c r="I704" s="6">
        <f t="shared" si="44"/>
        <v>2940</v>
      </c>
    </row>
    <row r="705" spans="1:9" ht="12.75">
      <c r="A705" s="5">
        <f t="shared" si="42"/>
        <v>692</v>
      </c>
      <c r="B705" s="33" t="s">
        <v>133</v>
      </c>
      <c r="C705" s="5">
        <v>913</v>
      </c>
      <c r="D705" s="5" t="s">
        <v>47</v>
      </c>
      <c r="E705" s="5" t="s">
        <v>202</v>
      </c>
      <c r="F705" s="5"/>
      <c r="G705" s="6">
        <f>G706+G714+G718</f>
        <v>3118.9</v>
      </c>
      <c r="H705" s="6">
        <f>H706+H714+H718</f>
        <v>3018</v>
      </c>
      <c r="I705" s="6">
        <f>I706+I714+I718</f>
        <v>2940</v>
      </c>
    </row>
    <row r="706" spans="1:9" ht="24">
      <c r="A706" s="4">
        <f t="shared" si="42"/>
        <v>693</v>
      </c>
      <c r="B706" s="25" t="s">
        <v>134</v>
      </c>
      <c r="C706" s="4">
        <v>913</v>
      </c>
      <c r="D706" s="4" t="s">
        <v>47</v>
      </c>
      <c r="E706" s="4" t="s">
        <v>305</v>
      </c>
      <c r="F706" s="4"/>
      <c r="G706" s="23">
        <f>G707+G711</f>
        <v>1824.3000000000002</v>
      </c>
      <c r="H706" s="23">
        <f>H707+H711</f>
        <v>1684.8</v>
      </c>
      <c r="I706" s="23">
        <f>I707+I711</f>
        <v>1606.8</v>
      </c>
    </row>
    <row r="707" spans="1:9" ht="24">
      <c r="A707" s="4">
        <f t="shared" si="42"/>
        <v>694</v>
      </c>
      <c r="B707" s="25" t="s">
        <v>178</v>
      </c>
      <c r="C707" s="4">
        <v>913</v>
      </c>
      <c r="D707" s="4" t="s">
        <v>47</v>
      </c>
      <c r="E707" s="4" t="s">
        <v>305</v>
      </c>
      <c r="F707" s="4">
        <v>120</v>
      </c>
      <c r="G707" s="23">
        <f>SUM(G708:G710)</f>
        <v>1352.7</v>
      </c>
      <c r="H707" s="23">
        <f>SUM(H708:H710)</f>
        <v>1377.3</v>
      </c>
      <c r="I707" s="23">
        <f>SUM(I708:I710)</f>
        <v>1377.3</v>
      </c>
    </row>
    <row r="708" spans="1:9" ht="24">
      <c r="A708" s="4">
        <f t="shared" si="42"/>
        <v>695</v>
      </c>
      <c r="B708" s="25" t="s">
        <v>257</v>
      </c>
      <c r="C708" s="4"/>
      <c r="D708" s="4"/>
      <c r="E708" s="4"/>
      <c r="F708" s="4">
        <v>121</v>
      </c>
      <c r="G708" s="23">
        <v>1030</v>
      </c>
      <c r="H708" s="31">
        <v>1060.6</v>
      </c>
      <c r="I708" s="31">
        <v>1060.6</v>
      </c>
    </row>
    <row r="709" spans="1:9" ht="28.5" customHeight="1">
      <c r="A709" s="4">
        <f t="shared" si="42"/>
        <v>696</v>
      </c>
      <c r="B709" s="25" t="s">
        <v>175</v>
      </c>
      <c r="C709" s="4"/>
      <c r="D709" s="4"/>
      <c r="E709" s="4"/>
      <c r="F709" s="4">
        <v>122</v>
      </c>
      <c r="G709" s="23">
        <v>15.2</v>
      </c>
      <c r="H709" s="31">
        <v>0</v>
      </c>
      <c r="I709" s="31">
        <v>0</v>
      </c>
    </row>
    <row r="710" spans="1:9" ht="36">
      <c r="A710" s="4">
        <f t="shared" si="42"/>
        <v>697</v>
      </c>
      <c r="B710" s="25" t="s">
        <v>258</v>
      </c>
      <c r="C710" s="4"/>
      <c r="D710" s="4"/>
      <c r="E710" s="4"/>
      <c r="F710" s="4">
        <v>129</v>
      </c>
      <c r="G710" s="23">
        <v>307.5</v>
      </c>
      <c r="H710" s="31">
        <v>316.7</v>
      </c>
      <c r="I710" s="31">
        <v>316.7</v>
      </c>
    </row>
    <row r="711" spans="1:9" ht="24">
      <c r="A711" s="4">
        <f t="shared" si="42"/>
        <v>698</v>
      </c>
      <c r="B711" s="25" t="s">
        <v>179</v>
      </c>
      <c r="C711" s="4"/>
      <c r="D711" s="4"/>
      <c r="E711" s="4"/>
      <c r="F711" s="4">
        <v>240</v>
      </c>
      <c r="G711" s="23">
        <f>G712+G713</f>
        <v>471.6</v>
      </c>
      <c r="H711" s="23">
        <f>H712+H713</f>
        <v>307.5</v>
      </c>
      <c r="I711" s="23">
        <f>I712+I713</f>
        <v>229.5</v>
      </c>
    </row>
    <row r="712" spans="1:9" ht="24">
      <c r="A712" s="4">
        <f t="shared" si="42"/>
        <v>699</v>
      </c>
      <c r="B712" s="25" t="s">
        <v>48</v>
      </c>
      <c r="C712" s="4"/>
      <c r="D712" s="4"/>
      <c r="E712" s="4"/>
      <c r="F712" s="4">
        <v>242</v>
      </c>
      <c r="G712" s="23">
        <v>436.3</v>
      </c>
      <c r="H712" s="31">
        <v>285.3</v>
      </c>
      <c r="I712" s="31">
        <v>205.2</v>
      </c>
    </row>
    <row r="713" spans="1:9" ht="13.5" customHeight="1">
      <c r="A713" s="4">
        <f t="shared" si="42"/>
        <v>700</v>
      </c>
      <c r="B713" s="25" t="s">
        <v>467</v>
      </c>
      <c r="C713" s="4"/>
      <c r="D713" s="4"/>
      <c r="E713" s="4"/>
      <c r="F713" s="4">
        <v>244</v>
      </c>
      <c r="G713" s="23">
        <v>35.3</v>
      </c>
      <c r="H713" s="31">
        <v>22.2</v>
      </c>
      <c r="I713" s="31">
        <v>24.3</v>
      </c>
    </row>
    <row r="714" spans="1:9" ht="24">
      <c r="A714" s="4">
        <f t="shared" si="42"/>
        <v>701</v>
      </c>
      <c r="B714" s="25" t="s">
        <v>384</v>
      </c>
      <c r="C714" s="4">
        <v>913</v>
      </c>
      <c r="D714" s="4" t="s">
        <v>47</v>
      </c>
      <c r="E714" s="4" t="s">
        <v>327</v>
      </c>
      <c r="F714" s="4"/>
      <c r="G714" s="23">
        <f>G715</f>
        <v>738.0999999999999</v>
      </c>
      <c r="H714" s="23">
        <f>H715</f>
        <v>760.1</v>
      </c>
      <c r="I714" s="23">
        <f>I715</f>
        <v>760.1</v>
      </c>
    </row>
    <row r="715" spans="1:9" ht="24">
      <c r="A715" s="4">
        <f t="shared" si="42"/>
        <v>702</v>
      </c>
      <c r="B715" s="25" t="s">
        <v>178</v>
      </c>
      <c r="C715" s="4">
        <v>913</v>
      </c>
      <c r="D715" s="4" t="s">
        <v>47</v>
      </c>
      <c r="E715" s="4" t="s">
        <v>327</v>
      </c>
      <c r="F715" s="4">
        <v>120</v>
      </c>
      <c r="G715" s="23">
        <f>G716+G717</f>
        <v>738.0999999999999</v>
      </c>
      <c r="H715" s="23">
        <f>H716+H717</f>
        <v>760.1</v>
      </c>
      <c r="I715" s="23">
        <f>I716+I717</f>
        <v>760.1</v>
      </c>
    </row>
    <row r="716" spans="1:9" ht="24">
      <c r="A716" s="4">
        <f t="shared" si="42"/>
        <v>703</v>
      </c>
      <c r="B716" s="25" t="s">
        <v>257</v>
      </c>
      <c r="C716" s="4"/>
      <c r="D716" s="4"/>
      <c r="E716" s="4"/>
      <c r="F716" s="4">
        <v>121</v>
      </c>
      <c r="G716" s="23">
        <v>567.8</v>
      </c>
      <c r="H716" s="31">
        <v>584.7</v>
      </c>
      <c r="I716" s="31">
        <v>584.7</v>
      </c>
    </row>
    <row r="717" spans="1:9" ht="36">
      <c r="A717" s="4">
        <f t="shared" si="42"/>
        <v>704</v>
      </c>
      <c r="B717" s="25" t="s">
        <v>258</v>
      </c>
      <c r="C717" s="4"/>
      <c r="D717" s="4"/>
      <c r="E717" s="4"/>
      <c r="F717" s="4">
        <v>129</v>
      </c>
      <c r="G717" s="23">
        <v>170.3</v>
      </c>
      <c r="H717" s="31">
        <v>175.4</v>
      </c>
      <c r="I717" s="31">
        <v>175.4</v>
      </c>
    </row>
    <row r="718" spans="1:9" ht="39.75" customHeight="1">
      <c r="A718" s="4">
        <f t="shared" si="42"/>
        <v>705</v>
      </c>
      <c r="B718" s="25" t="s">
        <v>465</v>
      </c>
      <c r="C718" s="4">
        <v>913</v>
      </c>
      <c r="D718" s="4" t="s">
        <v>47</v>
      </c>
      <c r="E718" s="4" t="s">
        <v>328</v>
      </c>
      <c r="F718" s="4"/>
      <c r="G718" s="23">
        <f>G719</f>
        <v>556.5</v>
      </c>
      <c r="H718" s="23">
        <f>H719</f>
        <v>573.1</v>
      </c>
      <c r="I718" s="23">
        <f>I719</f>
        <v>573.1</v>
      </c>
    </row>
    <row r="719" spans="1:9" ht="24">
      <c r="A719" s="4">
        <f t="shared" si="42"/>
        <v>706</v>
      </c>
      <c r="B719" s="25" t="s">
        <v>178</v>
      </c>
      <c r="C719" s="4">
        <v>913</v>
      </c>
      <c r="D719" s="4" t="s">
        <v>47</v>
      </c>
      <c r="E719" s="4" t="s">
        <v>328</v>
      </c>
      <c r="F719" s="4">
        <v>120</v>
      </c>
      <c r="G719" s="23">
        <f>G720+G721</f>
        <v>556.5</v>
      </c>
      <c r="H719" s="23">
        <f>H720+H721</f>
        <v>573.1</v>
      </c>
      <c r="I719" s="23">
        <f>I720+I721</f>
        <v>573.1</v>
      </c>
    </row>
    <row r="720" spans="1:9" ht="24">
      <c r="A720" s="4">
        <f t="shared" si="42"/>
        <v>707</v>
      </c>
      <c r="B720" s="25" t="s">
        <v>257</v>
      </c>
      <c r="C720" s="4"/>
      <c r="D720" s="4"/>
      <c r="E720" s="4"/>
      <c r="F720" s="4">
        <v>121</v>
      </c>
      <c r="G720" s="23">
        <v>428.3</v>
      </c>
      <c r="H720" s="31">
        <v>441.1</v>
      </c>
      <c r="I720" s="31">
        <v>441.1</v>
      </c>
    </row>
    <row r="721" spans="1:9" ht="36">
      <c r="A721" s="4">
        <f t="shared" si="42"/>
        <v>708</v>
      </c>
      <c r="B721" s="25" t="s">
        <v>258</v>
      </c>
      <c r="C721" s="4"/>
      <c r="D721" s="4"/>
      <c r="E721" s="4"/>
      <c r="F721" s="4">
        <v>129</v>
      </c>
      <c r="G721" s="23">
        <v>128.2</v>
      </c>
      <c r="H721" s="31">
        <v>132</v>
      </c>
      <c r="I721" s="31">
        <v>132</v>
      </c>
    </row>
    <row r="722" spans="1:9" ht="12.75">
      <c r="A722" s="5">
        <f>A721+1</f>
        <v>709</v>
      </c>
      <c r="B722" s="33" t="s">
        <v>126</v>
      </c>
      <c r="C722" s="5"/>
      <c r="D722" s="5"/>
      <c r="E722" s="5"/>
      <c r="F722" s="5"/>
      <c r="G722" s="6">
        <f>G14+G466+G685+G702</f>
        <v>942590.9000000001</v>
      </c>
      <c r="H722" s="82">
        <f>H14+H466+H685+H702</f>
        <v>703849.1</v>
      </c>
      <c r="I722" s="82">
        <f>I14+I466+I685+I702</f>
        <v>628918.2</v>
      </c>
    </row>
    <row r="723" spans="1:6" ht="15.75">
      <c r="A723" s="60"/>
      <c r="B723" s="53"/>
      <c r="C723" s="54"/>
      <c r="D723" s="54"/>
      <c r="E723" s="54"/>
      <c r="F723" s="54"/>
    </row>
    <row r="724" spans="1:6" ht="15.75">
      <c r="A724" s="60"/>
      <c r="B724" s="53"/>
      <c r="C724" s="54"/>
      <c r="D724" s="54"/>
      <c r="E724" s="54"/>
      <c r="F724" s="54"/>
    </row>
    <row r="725" spans="1:6" ht="15.75">
      <c r="A725" s="60"/>
      <c r="B725" s="53"/>
      <c r="C725" s="54"/>
      <c r="D725" s="54"/>
      <c r="E725" s="54"/>
      <c r="F725" s="54"/>
    </row>
    <row r="726" spans="1:6" ht="15">
      <c r="A726" s="61"/>
      <c r="B726" s="53"/>
      <c r="C726" s="54"/>
      <c r="D726" s="54"/>
      <c r="E726" s="54"/>
      <c r="F726" s="54"/>
    </row>
    <row r="727" spans="1:6" ht="15">
      <c r="A727" s="61"/>
      <c r="B727" s="53"/>
      <c r="C727" s="54"/>
      <c r="D727" s="54"/>
      <c r="E727" s="54"/>
      <c r="F727" s="54"/>
    </row>
    <row r="728" spans="1:6" ht="15">
      <c r="A728" s="61"/>
      <c r="B728" s="53"/>
      <c r="C728" s="54"/>
      <c r="D728" s="54"/>
      <c r="E728" s="54"/>
      <c r="F728" s="54"/>
    </row>
    <row r="729" spans="1:6" ht="15">
      <c r="A729" s="61"/>
      <c r="B729" s="53"/>
      <c r="C729" s="54"/>
      <c r="D729" s="54"/>
      <c r="E729" s="54"/>
      <c r="F729" s="54"/>
    </row>
    <row r="730" spans="1:6" ht="15">
      <c r="A730" s="61"/>
      <c r="B730" s="53"/>
      <c r="C730" s="54"/>
      <c r="D730" s="54"/>
      <c r="E730" s="54"/>
      <c r="F730" s="54"/>
    </row>
    <row r="731" spans="1:6" ht="15">
      <c r="A731" s="61"/>
      <c r="B731" s="53"/>
      <c r="C731" s="54"/>
      <c r="D731" s="54"/>
      <c r="E731" s="54"/>
      <c r="F731" s="54"/>
    </row>
    <row r="732" spans="1:6" ht="15">
      <c r="A732" s="61"/>
      <c r="B732" s="53"/>
      <c r="C732" s="54"/>
      <c r="D732" s="54"/>
      <c r="E732" s="54"/>
      <c r="F732" s="54"/>
    </row>
  </sheetData>
  <sheetProtection/>
  <mergeCells count="15">
    <mergeCell ref="F7:I7"/>
    <mergeCell ref="A9:I9"/>
    <mergeCell ref="G4:I4"/>
    <mergeCell ref="D5:I5"/>
    <mergeCell ref="F6:I6"/>
    <mergeCell ref="A1:A6"/>
    <mergeCell ref="B2:F2"/>
    <mergeCell ref="E3:I3"/>
    <mergeCell ref="E11:E12"/>
    <mergeCell ref="F11:F12"/>
    <mergeCell ref="G11:I11"/>
    <mergeCell ref="A11:A12"/>
    <mergeCell ref="B11:B12"/>
    <mergeCell ref="C11:C12"/>
    <mergeCell ref="D11:D12"/>
  </mergeCells>
  <printOptions/>
  <pageMargins left="0.5905511811023623" right="0.5905511811023623" top="1.1811023622047245" bottom="0.5905511811023623" header="0" footer="0"/>
  <pageSetup fitToHeight="10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2017-11-13T03:32:54Z</cp:lastPrinted>
  <dcterms:created xsi:type="dcterms:W3CDTF">1996-10-08T23:32:33Z</dcterms:created>
  <dcterms:modified xsi:type="dcterms:W3CDTF">2018-09-27T08:00:12Z</dcterms:modified>
  <cp:category/>
  <cp:version/>
  <cp:contentType/>
  <cp:contentStatus/>
</cp:coreProperties>
</file>