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7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Area" localSheetId="0">'Лист1'!$A$1:$U$126</definedName>
  </definedNames>
  <calcPr fullCalcOnLoad="1"/>
</workbook>
</file>

<file path=xl/sharedStrings.xml><?xml version="1.0" encoding="utf-8"?>
<sst xmlns="http://schemas.openxmlformats.org/spreadsheetml/2006/main" count="518" uniqueCount="337">
  <si>
    <t>Целевой государственный кредит на пополнение оборотных средств</t>
  </si>
  <si>
    <t>ВСЕГО</t>
  </si>
  <si>
    <t xml:space="preserve">Вариант: Кл_152н-Б2006-1-е изм плана 2006-июнь(2-е чтение );
Таблица: Наименование БКД_фед2;
Описание БКД
</t>
  </si>
  <si>
    <t>Вариант=Кл_152н-Б2006-1-е изм плана 2006-июнь(2-е чтение );
Табл=Наименование БКД_фед2;
Описание БКД;</t>
  </si>
  <si>
    <t>3</t>
  </si>
  <si>
    <t>110</t>
  </si>
  <si>
    <t>Налоговые доходы</t>
  </si>
  <si>
    <t>4</t>
  </si>
  <si>
    <t>10500000</t>
  </si>
  <si>
    <t>НАЛОГИ НА СОВОКУПНЫЙ ДОХОД</t>
  </si>
  <si>
    <t xml:space="preserve">НАЛОГИ НА СОВОКУПНЫЙ ДОХОД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</si>
  <si>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02</t>
  </si>
  <si>
    <t>Бюджет субъекта РФ</t>
  </si>
  <si>
    <t>10503000</t>
  </si>
  <si>
    <t>Единый сельскохозяйственный налог</t>
  </si>
  <si>
    <t>11300000</t>
  </si>
  <si>
    <t>ДОХОДЫ ОТ ОКАЗАНИЯ ПЛАТНЫХ УСЛУГ И КОМПЕНСАЦИИ ЗАТРАТ ГОСУДАРСТВ</t>
  </si>
  <si>
    <t>Код</t>
  </si>
  <si>
    <t xml:space="preserve">ДОХОДЫ ОТ ОКАЗАНИЯ ПЛАТНЫХ УСЛУГ И КОМПЕНСАЦИИ ЗАТРАТ ГОСУДАРСТВА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</si>
  <si>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000 1 13 00000 00 0000 000</t>
  </si>
  <si>
    <t>Сумма, в тысячах рублей</t>
  </si>
  <si>
    <t xml:space="preserve">Единый сельскохозяйственный налог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</si>
  <si>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Формула для нумерации колонок</t>
  </si>
  <si>
    <t/>
  </si>
  <si>
    <t>Адм
Код</t>
  </si>
  <si>
    <t>Код Адм</t>
  </si>
  <si>
    <t>Адм
Название</t>
  </si>
  <si>
    <t>Название Адм</t>
  </si>
  <si>
    <t>БКД
Код</t>
  </si>
  <si>
    <t>Код БКД</t>
  </si>
  <si>
    <t>БКД
Название</t>
  </si>
  <si>
    <t>Название БКД</t>
  </si>
  <si>
    <t>БКД
Порядок сортировки</t>
  </si>
  <si>
    <t>ЭД
Код</t>
  </si>
  <si>
    <t>Код ЭД</t>
  </si>
  <si>
    <t>ЭД
Название</t>
  </si>
  <si>
    <t>Название ЭД</t>
  </si>
  <si>
    <t>Программа доходов
Код</t>
  </si>
  <si>
    <t>Код Программа доходов</t>
  </si>
  <si>
    <t>Программа доходов
Название</t>
  </si>
  <si>
    <t>Название Программа доходов</t>
  </si>
  <si>
    <t>ЭКД
Код</t>
  </si>
  <si>
    <t>Код ЭКД</t>
  </si>
  <si>
    <t>ЭКД
Название</t>
  </si>
  <si>
    <t>Название ЭКД</t>
  </si>
  <si>
    <t>МО
Код</t>
  </si>
  <si>
    <t>Код МО</t>
  </si>
  <si>
    <t>МО
Название</t>
  </si>
  <si>
    <t>Название МО</t>
  </si>
  <si>
    <t>областной</t>
  </si>
  <si>
    <t>Формула
КБК</t>
  </si>
  <si>
    <t>КБК</t>
  </si>
  <si>
    <t xml:space="preserve">Формула
Название </t>
  </si>
  <si>
    <t xml:space="preserve">Название </t>
  </si>
  <si>
    <t>1</t>
  </si>
  <si>
    <t>000</t>
  </si>
  <si>
    <t>Все</t>
  </si>
  <si>
    <t>10000000</t>
  </si>
  <si>
    <t>ДОХОДЫ</t>
  </si>
  <si>
    <t>00</t>
  </si>
  <si>
    <t>Итого</t>
  </si>
  <si>
    <t>0000</t>
  </si>
  <si>
    <t>Итого доходов</t>
  </si>
  <si>
    <t xml:space="preserve">ДОХОДЫ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</si>
  <si>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000 1 00 00000 00 0000 000</t>
  </si>
  <si>
    <t>2</t>
  </si>
  <si>
    <t>182</t>
  </si>
  <si>
    <t>Федеральная налоговая служба</t>
  </si>
  <si>
    <t>10100000</t>
  </si>
  <si>
    <t>НАЛОГИ НА ПРИБЫЛЬ, ДОХОДЫ</t>
  </si>
  <si>
    <t>5</t>
  </si>
  <si>
    <t>10102000</t>
  </si>
  <si>
    <t>Налог на доходы физических лиц</t>
  </si>
  <si>
    <t>01</t>
  </si>
  <si>
    <t>Федеральный бюджет</t>
  </si>
  <si>
    <t>6</t>
  </si>
  <si>
    <t>000 1 01 00000 00 0000 000</t>
  </si>
  <si>
    <t>10800000</t>
  </si>
  <si>
    <t>000 1 08 00000 00 0000 000</t>
  </si>
  <si>
    <t>10802000</t>
  </si>
  <si>
    <t>Государственная пошлина по делам, рассматриваемым Конституционны</t>
  </si>
  <si>
    <t>11100000</t>
  </si>
  <si>
    <t>ДОХОДЫ ОТ ИСПОЛЬЗОВАНИЯ ИМУЩЕСТВА, НАХОДЯЩЕГОСЯ В ГОСУДАРСТВЕННО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</si>
  <si>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</si>
  <si>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</si>
  <si>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120</t>
  </si>
  <si>
    <t>Доходы от собственности</t>
  </si>
  <si>
    <t>11102000</t>
  </si>
  <si>
    <t>Доходы от размещения средств бюджетов</t>
  </si>
  <si>
    <t>Прочие доходы от использования имущества и прав, находящихся в г</t>
  </si>
  <si>
    <t>11200000</t>
  </si>
  <si>
    <t>ПЛАТЕЖИ ПРИ ПОЛЬЗОВАНИИ ПРИРОДНЫМИ РЕСУРСАМИ</t>
  </si>
  <si>
    <t>000 1 12 00000 00 0000 000</t>
  </si>
  <si>
    <t>11600000</t>
  </si>
  <si>
    <t>ШТРАФЫ, САНКЦИИ, ВОЗМЕЩЕНИЕ УЩЕРБА</t>
  </si>
  <si>
    <t>000 1 16 00000 00 0000 000</t>
  </si>
  <si>
    <t>498</t>
  </si>
  <si>
    <t>Федеральная служба по экологическому, технологическому и атомном</t>
  </si>
  <si>
    <t>11201000</t>
  </si>
  <si>
    <t>Плата за негативное воздействие на окружающую среду</t>
  </si>
  <si>
    <t>Вариант=Кл_новый БК - Б2008 - на 1чтение;
Табл=Доходы;
УБ=2;</t>
  </si>
  <si>
    <t>ГОСУДАРСТВЕННАЯ ПОШЛИНА</t>
  </si>
  <si>
    <t>11109000</t>
  </si>
  <si>
    <t>85000000</t>
  </si>
  <si>
    <t>11400000</t>
  </si>
  <si>
    <t>ДОХОДЫ ОТ ПРОДАЖИ МАТЕРИАЛЬНЫХ И НЕМАТЕРИАЛЬНЫХ АКТИВОВ</t>
  </si>
  <si>
    <t>000 1 14 00000 00 0000 000</t>
  </si>
  <si>
    <t>20000000</t>
  </si>
  <si>
    <t>БЕЗВОЗМЕЗДНЫЕ ПОСТУПЛЕНИЯ</t>
  </si>
  <si>
    <t>000 2 00 00000 00 0000 000</t>
  </si>
  <si>
    <t>151</t>
  </si>
  <si>
    <t>Поступления от других бюджетов бюджетной системы Российской Феде</t>
  </si>
  <si>
    <t>20202001</t>
  </si>
  <si>
    <t>Субсидии бюджетам субъектов Российской Федерации на выплату ежем</t>
  </si>
  <si>
    <t>Наименование группы, подгруппы, статьи, подстатьи или элемента доходов</t>
  </si>
  <si>
    <t>ИНЫЕ МЕЖБЮДЖЕТНЫЕ ТРАНСФЕРТЫ</t>
  </si>
  <si>
    <t>000 1 01 02000 01 0000 110</t>
  </si>
  <si>
    <t>000 1 05 00000 00 0000 000</t>
  </si>
  <si>
    <t>000 1 05 03000 01 0000 110</t>
  </si>
  <si>
    <t>000 1 08 03010 01 0000 110</t>
  </si>
  <si>
    <t>000 1 12 01000 01 0000 120</t>
  </si>
  <si>
    <t>ИТОГО ДОХОДОВ:</t>
  </si>
  <si>
    <t>НАЛОГОВЫЕ И НЕНАЛОГОВЫЕ ДОХОДЫ</t>
  </si>
  <si>
    <t>000 1 11 05025 05 0000 120</t>
  </si>
  <si>
    <t>По данной строке указаны: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</si>
  <si>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</si>
  <si>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</si>
  <si>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</si>
  <si>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оплату жилищно-коммунальных услуг отдельным категориям граждан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</si>
  <si>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</si>
  <si>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</si>
  <si>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</si>
  <si>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</si>
  <si>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</si>
  <si>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</si>
  <si>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Иные межбюджетные трансферты на осуществление полномочий органов местного самоуправления сельских поселений в области строительства, архитектуры и градостроительства</t>
  </si>
  <si>
    <t>Иные межбюджетные трансферты на осуществление полномочий органов местного самоуправления сельских поселений по составлению, исполнению и контролю над исполнением бюджетов сельских поселений</t>
  </si>
  <si>
    <t>000 1 03 02000 01 0000 110</t>
  </si>
  <si>
    <t>НАЛОГИ НА ТОВАРЫ (РАБОТЫ,УСЛУГИ),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</si>
  <si>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</si>
  <si>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</si>
  <si>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</si>
  <si>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БЕЗВОЗМЕЗДНЫЕ ПОСТУПЛЕНИЯ </t>
  </si>
  <si>
    <t>000 2 02 00000 00 0000 000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</si>
  <si>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</si>
  <si>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Доходы от сдачи в аренду имущества, составляющего казну муниципальных районов (за исключением земельных участков)</t>
  </si>
  <si>
    <t>Субвенции на осуществление государственного полномочия Свердловской области по созданию административных комиссий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</si>
  <si>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</si>
  <si>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Cубвенции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</si>
  <si>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</si>
  <si>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000 1 03 00000 00 0000 000</t>
  </si>
  <si>
    <t xml:space="preserve">000 1 05 01000 00 0000 110 </t>
  </si>
  <si>
    <t>Налог, взимаемый в связи с применением упрощенной системы налогообложения</t>
  </si>
  <si>
    <t>000 1 11 05075 05 0000 120</t>
  </si>
  <si>
    <t>ДОХОДЫ ОТ ОКАЗАНИЯ ПЛАТНЫХ УСЛУГ (РАБОТ) И КОМПЕНСАЦИИ ЗАТРАТ ГОСУДАРСТВА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</si>
  <si>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</si>
  <si>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</si>
  <si>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</si>
  <si>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</si>
  <si>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</si>
  <si>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</si>
  <si>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</si>
  <si>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</si>
  <si>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</si>
  <si>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</si>
  <si>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</si>
  <si>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</si>
  <si>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</si>
  <si>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</si>
  <si>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</si>
  <si>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</si>
  <si>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</si>
  <si>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</si>
  <si>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</si>
  <si>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</si>
  <si>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</si>
  <si>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</si>
  <si>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000 1 11 05013 05 0000 120</t>
  </si>
  <si>
    <t>000 1 14 06013 05 0000 430</t>
  </si>
  <si>
    <t>Номер строки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</si>
  <si>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</si>
  <si>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</si>
  <si>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</si>
  <si>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</si>
  <si>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Субвенции на осуществление государственного полномочия Свердловской области по организации  и обеспечению отдыха и оздоровления детей (за исключением детей-сирот и детей, оставшихся без попечения родителей, детей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</si>
  <si>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</si>
  <si>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000 2 02 10000 00 0000 150</t>
  </si>
  <si>
    <t>000 2 02 15001 05 0000 150</t>
  </si>
  <si>
    <t>000 2 02 30000 00 0000 150</t>
  </si>
  <si>
    <t>000 2 02 30022 05 0000 150</t>
  </si>
  <si>
    <t>000 2 02 30024 05 0000 150</t>
  </si>
  <si>
    <t>000 2 02 35250 05 0000 150</t>
  </si>
  <si>
    <t>000 2 02 39999 05 0000 150</t>
  </si>
  <si>
    <t>000 2 02 40000 00 0000 150</t>
  </si>
  <si>
    <t>000 2 02 40014 05 0000 150</t>
  </si>
  <si>
    <t>000 2 02 15002 05 0000 150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</si>
  <si>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</si>
  <si>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</si>
  <si>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 xml:space="preserve">Дотации бюджетам муниципальных районов на поддержку мер по обеспечению сбалансированности бюджетов
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</si>
  <si>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</si>
  <si>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</si>
  <si>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</si>
  <si>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Субвенции на осуществление государственного полномочия Свердловской области по расчету и предоставлению дотаций бюджетам поселений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</si>
  <si>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</si>
  <si>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</si>
  <si>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</si>
  <si>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000 1 16 10123 01 0000 140</t>
  </si>
  <si>
    <t xml:space="preserve"> &lt;1&gt;</t>
  </si>
  <si>
    <t>26</t>
  </si>
  <si>
    <t>27</t>
  </si>
  <si>
    <t>28</t>
  </si>
  <si>
    <t>29</t>
  </si>
  <si>
    <t>30</t>
  </si>
  <si>
    <t>31</t>
  </si>
  <si>
    <t>32</t>
  </si>
  <si>
    <t>на 2024 год</t>
  </si>
  <si>
    <t>000 1 13 02995 05 0000 130</t>
  </si>
  <si>
    <t>Прочие доходы от компенсации затрат бюджетов муниципальных районов</t>
  </si>
  <si>
    <t xml:space="preserve">000 1 14 02053 05 0000 440 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</si>
  <si>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</si>
  <si>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</si>
  <si>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</si>
  <si>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000 1 16 11000 01 0000 140</t>
  </si>
  <si>
    <t>Платежи, уплачиваемые в целях возмещения вреда</t>
  </si>
  <si>
    <t>000 2 02 20000 00 0000 150</t>
  </si>
  <si>
    <t>СУБСИДИИ БЮДЖЕТАМ БЮДЖЕТНОЙ СИСТЕМЫ РОССИЙСКОЙ ФЕДЕРАЦИИ (МЕЖБЮДЖЕТНЫЕ СУБСИДИИ)</t>
  </si>
  <si>
    <t>000 2 02 29999 05 0000 150</t>
  </si>
  <si>
    <t xml:space="preserve"> &lt;2&gt;</t>
  </si>
  <si>
    <t>Субсидии на осуществление мероприятий по обеспечению питанием обучающихся в 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</si>
  <si>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</si>
  <si>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000 2 02 35462 05 0000 150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</si>
  <si>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</si>
  <si>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Субсидии на создание в муниципальных общеобразовательных организациях условий для организации горячего питания обучающихся</t>
  </si>
  <si>
    <t>Субсидии на организацию военно-патриотического воспитания и допризывной подготовки молодых граждан</t>
  </si>
  <si>
    <t>Субсидии на создание и обеспечение деятельности молодежных "коворкинг-центров"</t>
  </si>
  <si>
    <t xml:space="preserve">Субсидии на реализацию мероприятий по поэтапному внедрению Всероссийского физкультурно-спортивного комплекса "Готов к труду и обороне" </t>
  </si>
  <si>
    <t>000 2 02 20077 05 0000 150</t>
  </si>
  <si>
    <t>Субсидии на строительство системы водоснабжения в с. Байкалово</t>
  </si>
  <si>
    <t>Субсидии бюджетам муниципальных районов на софинансирование капитальных вложений в объекты муниципальной собственности&lt;1&gt;</t>
  </si>
  <si>
    <t>Субвенции на осуществление государственного полномочия Свердловской области по организации  проведения на территории Свердловской области мероприятий по предупреждению и ликвидации болезней животных</t>
  </si>
  <si>
    <t xml:space="preserve"> &lt;3&gt;</t>
  </si>
  <si>
    <t>&lt;5&gt;</t>
  </si>
  <si>
    <t>на 2025 год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</si>
  <si>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</si>
  <si>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 xml:space="preserve">Субсидии на строительство автоматической газораспределительной станции в Байкаловском муниципальном районе Свердловской области </t>
  </si>
  <si>
    <t>33</t>
  </si>
  <si>
    <t>34</t>
  </si>
  <si>
    <t>35</t>
  </si>
  <si>
    <t>36</t>
  </si>
  <si>
    <t>37</t>
  </si>
  <si>
    <t>38</t>
  </si>
  <si>
    <t>39</t>
  </si>
  <si>
    <t>40</t>
  </si>
  <si>
    <t>000 2 19 00000 00 0000 000</t>
  </si>
  <si>
    <t>ВОЗВРАТ ОСТАТКОВ СУБСИДИЙ, СУБВЕНЦИЙ И ИНЫХ МЕЖБЮДЖЕТНЫХ ТРАНСФЕРТОВ, ИМЕЮЩИХ ЦЕЛЕВОЕ НАЗНАЧЕНИЕ , ПРОШЛЫХ ЛЕТ</t>
  </si>
  <si>
    <t>000 1 16 07010 05 0000 140</t>
  </si>
  <si>
    <t>000 1 16 07090 05 0000 140</t>
  </si>
  <si>
    <t>Свод доходов муниципального бюджета на 2024 год и плановый период 2025 и 2026 годов</t>
  </si>
  <si>
    <t xml:space="preserve">000 2 19 27576 05 0000 150 </t>
  </si>
  <si>
    <t>Возврат остатков субсидий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 из бюджетов муниципальных районов</t>
  </si>
  <si>
    <t>000 1 14 01050 05 0000 410</t>
  </si>
  <si>
    <t>Доходы от продажи квартир, находящихся в собственности муниципальных районов</t>
  </si>
  <si>
    <t>на 2026 год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</si>
  <si>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контрактом, заключенным муниципальным органом, казенным учреждением муниципального района</t>
  </si>
  <si>
    <t xml:space="preserve">Приложение 2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Думы Байкаловского муниципального района 
                                                                                                                                                                                                                          Свердловской области  от 20 декабря 2023 года № 218                                                                                                                                                                                                                                                      «О бюджете Байкаловского   муниципального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Свердловской области на 2024 год 
и плановый период 2025 и 2026 годов» </t>
  </si>
  <si>
    <t>000 2 02 25098 05 00000 150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</si>
  <si>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</si>
  <si>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000 2 02 25576 05 0000 150</t>
  </si>
  <si>
    <t>Субсидии бюджетам муниципальных районов на обеспечение комплексного развития сельских территорий&lt;2&gt;</t>
  </si>
  <si>
    <t>Субсидии на улучшение жилищных условий граждан, проживающих в сельской местности, а том числе молодых семей и молодых специалистов</t>
  </si>
  <si>
    <t>Субсидии на улучшение жилищных условий граждан, проживающих на сельских территориях, на условиях софинансирования из федерального бюджета</t>
  </si>
  <si>
    <t>Прочие субсидии бюджетам муниципальных районов &lt;3&gt;</t>
  </si>
  <si>
    <t>Субвенции бюджетам муниципальных районов на выполнение передаваемых полномочий субъектов Российской Федерации &lt;4&gt;</t>
  </si>
  <si>
    <t>Прочие субвенции бюджетам муниципальных районов &lt;5&gt;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</si>
  <si>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 местного значения в соответствии с заключенными соглашениями &lt;6&gt;</t>
  </si>
  <si>
    <t xml:space="preserve"> &lt;4&gt;</t>
  </si>
  <si>
    <t>&lt;6&gt;</t>
  </si>
  <si>
    <t>000 2 02 49999 05 0000 150</t>
  </si>
  <si>
    <t>Прочие межбюджетные трансферты, передаваемые бюджетам муниципальных районов&lt;7&gt;</t>
  </si>
  <si>
    <t>&lt;7&gt;</t>
  </si>
  <si>
    <t>Прочие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</si>
  <si>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Прочие межбюджетные трансферты на обеспечение отдыха отдельных категорий детей, проживающих на территории Свердловской области, в организациях отдыха детей и их оздоровления, расположенных на побережье Черного моря</t>
  </si>
  <si>
    <t>Субсидии на осуществление торгового обслуживания в малонаселенных, отдаленных и труднодоступных сельских населенных пунктах Свердловской области</t>
  </si>
  <si>
    <t xml:space="preserve">000 2 02 45179 05 0000 150 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</si>
  <si>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</si>
  <si>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000 2 02 45303 05 0000 150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</si>
  <si>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</si>
  <si>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000 2 03 00000 00 0000 000</t>
  </si>
  <si>
    <t>БЕЗВОЗМЕЗДНЫЕ ПОСТУПЛЕНИЯ ОТ ГОСУДАРСТВЕННЫХ (МУНИЦИПАЛЬНЫХ) ОРГАНИЗАЦИЙ</t>
  </si>
  <si>
    <t>000 2 03 05099 05 0000 150</t>
  </si>
  <si>
    <t>Прочие безвозмездные поступления от государственных (муниципальных) организаций в бюджеты муниципальных районов</t>
  </si>
  <si>
    <t>000 2 07 00000 00 0000 000</t>
  </si>
  <si>
    <t>ПРОЧИЕ БЕЗВОЗМЕЗДНЫЕ ПОСТУПЛЕНИЯ</t>
  </si>
  <si>
    <t>000 2 07 05030 05 0000 150</t>
  </si>
  <si>
    <t>Прочие   безвозмездные   поступления   в бюджеты муниципальных районов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</si>
  <si>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</si>
  <si>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</si>
  <si>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000 2 18 60010 05 0000 150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</si>
  <si>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</si>
  <si>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000 2 19 45303 05 0000 150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</si>
  <si>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</si>
  <si>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 xml:space="preserve">000 2 19 60010 05 0000 150 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</si>
  <si>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</si>
  <si>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000 2 18 05010 05 0000 150</t>
  </si>
  <si>
    <t>Доходы бюджетов муниципальных районов от возврата бюджетными учреждениями остатков субсидий прошлых лет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</si>
  <si>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</si>
  <si>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</si>
  <si>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</si>
  <si>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</si>
  <si>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</si>
  <si>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</si>
  <si>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</si>
  <si>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</si>
  <si>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</si>
  <si>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</si>
  <si>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</si>
  <si>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</si>
  <si>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</si>
  <si>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</si>
  <si>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</si>
  <si>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</si>
  <si>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</si>
  <si>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</si>
  <si>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</si>
  <si>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</si>
  <si>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</si>
  <si>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</si>
  <si>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</si>
  <si>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</si>
  <si>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</si>
  <si>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</si>
  <si>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000 1 17 00000 00 0000 000</t>
  </si>
  <si>
    <t>ПРОЧИЕ НЕНАЛОГОВЫЕ ДОХОДЫ</t>
  </si>
  <si>
    <t>000 1 17 15030 05 0000 150</t>
  </si>
  <si>
    <t>Инициативные платежи, зачисляемые в бюджеты муниципальных районов</t>
  </si>
  <si>
    <t>67</t>
  </si>
  <si>
    <t>68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</si>
</sst>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5">
    <font>
      <sz val="10"/>
      <name val="Arial Cyr"/>
      <family val="0"/>
    </font>
    <font>
      <sz val="8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Fill="1" applyAlignment="1">
      <alignment wrapText="1"/>
    </xf>
    <xf numFmtId="49" fontId="2" fillId="0" borderId="0" xfId="0" applyNumberFormat="1" applyFont="1" applyFill="1" applyAlignment="1" quotePrefix="1">
      <alignment horizontal="center" vertical="top" wrapText="1"/>
    </xf>
    <xf numFmtId="49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 quotePrefix="1">
      <alignment horizontal="left" vertical="top" wrapText="1"/>
    </xf>
    <xf numFmtId="0" fontId="2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 quotePrefix="1">
      <alignment horizontal="center" vertical="top" wrapText="1"/>
    </xf>
    <xf numFmtId="49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NumberFormat="1" applyFont="1" applyFill="1" applyAlignment="1" quotePrefix="1">
      <alignment horizontal="left" vertical="top" wrapText="1"/>
    </xf>
    <xf numFmtId="0" fontId="3" fillId="0" borderId="0" xfId="0" applyFont="1" applyFill="1" applyAlignment="1" quotePrefix="1">
      <alignment wrapText="1"/>
    </xf>
    <xf numFmtId="0" fontId="3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174" fontId="9" fillId="0" borderId="1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justify" vertical="top" wrapText="1" shrinkToFit="1"/>
    </xf>
    <xf numFmtId="179" fontId="10" fillId="0" borderId="1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justify" vertical="top" wrapText="1" shrinkToFit="1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justify" vertical="top" wrapText="1" shrinkToFit="1"/>
    </xf>
    <xf numFmtId="49" fontId="10" fillId="0" borderId="10" xfId="0" applyNumberFormat="1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49" fontId="9" fillId="0" borderId="0" xfId="0" applyNumberFormat="1" applyFont="1" applyFill="1" applyAlignment="1">
      <alignment horizontal="center" vertical="top"/>
    </xf>
    <xf numFmtId="49" fontId="9" fillId="0" borderId="0" xfId="0" applyNumberFormat="1" applyFont="1" applyFill="1" applyAlignment="1">
      <alignment horizontal="left"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/>
    </xf>
    <xf numFmtId="49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Alignment="1">
      <alignment horizontal="justify" vertical="top" wrapText="1"/>
    </xf>
    <xf numFmtId="179" fontId="9" fillId="0" borderId="11" xfId="0" applyNumberFormat="1" applyFont="1" applyFill="1" applyBorder="1" applyAlignment="1">
      <alignment horizontal="right"/>
    </xf>
    <xf numFmtId="179" fontId="9" fillId="0" borderId="11" xfId="0" applyNumberFormat="1" applyFont="1" applyFill="1" applyBorder="1" applyAlignment="1">
      <alignment/>
    </xf>
    <xf numFmtId="179" fontId="9" fillId="0" borderId="12" xfId="0" applyNumberFormat="1" applyFont="1" applyFill="1" applyBorder="1" applyAlignment="1">
      <alignment/>
    </xf>
    <xf numFmtId="0" fontId="9" fillId="0" borderId="0" xfId="0" applyNumberFormat="1" applyFont="1" applyFill="1" applyAlignment="1">
      <alignment horizontal="justify" vertical="top" wrapText="1"/>
    </xf>
    <xf numFmtId="17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justify" vertical="top" wrapText="1"/>
    </xf>
    <xf numFmtId="49" fontId="9" fillId="0" borderId="0" xfId="0" applyNumberFormat="1" applyFont="1" applyFill="1" applyBorder="1" applyAlignment="1">
      <alignment horizontal="center" vertical="top"/>
    </xf>
    <xf numFmtId="179" fontId="9" fillId="0" borderId="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justify" vertical="top" wrapText="1" shrinkToFit="1"/>
    </xf>
    <xf numFmtId="179" fontId="10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vertical="center"/>
    </xf>
    <xf numFmtId="0" fontId="9" fillId="0" borderId="10" xfId="0" applyNumberFormat="1" applyFont="1" applyFill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 shrinkToFit="1"/>
    </xf>
    <xf numFmtId="49" fontId="9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49" fontId="10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justify" vertical="center" wrapText="1" shrinkToFit="1"/>
    </xf>
    <xf numFmtId="179" fontId="10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justify" vertical="center" wrapText="1" shrinkToFit="1"/>
    </xf>
    <xf numFmtId="179" fontId="9" fillId="0" borderId="10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vertical="center"/>
    </xf>
    <xf numFmtId="179" fontId="9" fillId="0" borderId="0" xfId="0" applyNumberFormat="1" applyFont="1" applyFill="1" applyBorder="1" applyAlignment="1">
      <alignment/>
    </xf>
    <xf numFmtId="49" fontId="9" fillId="0" borderId="0" xfId="0" applyNumberFormat="1" applyFont="1" applyFill="1" applyBorder="1" applyAlignment="1">
      <alignment horizontal="left" vertical="top" wrapText="1"/>
    </xf>
    <xf numFmtId="179" fontId="9" fillId="0" borderId="11" xfId="0" applyNumberFormat="1" applyFont="1" applyBorder="1" applyAlignment="1">
      <alignment horizontal="right"/>
    </xf>
    <xf numFmtId="179" fontId="9" fillId="0" borderId="11" xfId="0" applyNumberFormat="1" applyFont="1" applyBorder="1" applyAlignment="1">
      <alignment/>
    </xf>
    <xf numFmtId="0" fontId="10" fillId="0" borderId="10" xfId="0" applyFont="1" applyBorder="1" applyAlignment="1">
      <alignment horizontal="justify" vertical="top" wrapText="1" shrinkToFit="1"/>
    </xf>
    <xf numFmtId="0" fontId="10" fillId="0" borderId="10" xfId="0" applyFont="1" applyBorder="1" applyAlignment="1">
      <alignment horizontal="justify" vertical="center" wrapText="1" shrinkToFit="1"/>
    </xf>
    <xf numFmtId="0" fontId="9" fillId="0" borderId="10" xfId="0" applyFont="1" applyBorder="1" applyAlignment="1">
      <alignment horizontal="justify" vertical="center" wrapText="1" shrinkToFit="1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justify" vertical="top" wrapText="1"/>
    </xf>
    <xf numFmtId="0" fontId="9" fillId="0" borderId="0" xfId="0" applyNumberFormat="1" applyFont="1" applyFill="1" applyAlignment="1">
      <alignment horizontal="right" wrapText="1"/>
    </xf>
    <xf numFmtId="49" fontId="10" fillId="0" borderId="13" xfId="0" applyNumberFormat="1" applyFont="1" applyFill="1" applyBorder="1" applyAlignment="1">
      <alignment horizontal="center" vertical="top" wrapText="1"/>
    </xf>
    <xf numFmtId="49" fontId="10" fillId="0" borderId="14" xfId="0" applyNumberFormat="1" applyFont="1" applyFill="1" applyBorder="1" applyAlignment="1">
      <alignment horizontal="center" vertical="top" wrapText="1"/>
    </xf>
    <xf numFmtId="49" fontId="10" fillId="0" borderId="15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wrapText="1"/>
    </xf>
    <xf numFmtId="49" fontId="9" fillId="0" borderId="12" xfId="0" applyNumberFormat="1" applyFont="1" applyFill="1" applyBorder="1" applyAlignment="1">
      <alignment horizontal="justify" vertical="top" wrapText="1"/>
    </xf>
    <xf numFmtId="49" fontId="9" fillId="0" borderId="11" xfId="0" applyNumberFormat="1" applyFont="1" applyFill="1" applyBorder="1" applyAlignment="1">
      <alignment horizontal="justify" vertical="top" wrapText="1"/>
    </xf>
    <xf numFmtId="0" fontId="9" fillId="0" borderId="11" xfId="0" applyNumberFormat="1" applyFont="1" applyFill="1" applyBorder="1" applyAlignment="1">
      <alignment horizontal="justify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0" fillId="0" borderId="13" xfId="0" applyNumberFormat="1" applyFont="1" applyFill="1" applyBorder="1" applyAlignment="1">
      <alignment horizontal="center" vertical="top" wrapText="1"/>
    </xf>
    <xf numFmtId="0" fontId="10" fillId="0" borderId="14" xfId="0" applyNumberFormat="1" applyFont="1" applyFill="1" applyBorder="1" applyAlignment="1">
      <alignment horizontal="center" vertical="top" wrapText="1"/>
    </xf>
    <xf numFmtId="0" fontId="10" fillId="0" borderId="15" xfId="0" applyNumberFormat="1" applyFont="1" applyFill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left" vertical="top" wrapText="1"/>
    </xf>
    <xf numFmtId="2" fontId="9" fillId="0" borderId="12" xfId="0" applyNumberFormat="1" applyFont="1" applyFill="1" applyBorder="1" applyAlignment="1">
      <alignment horizontal="justify" vertical="top" wrapText="1"/>
    </xf>
    <xf numFmtId="2" fontId="9" fillId="0" borderId="11" xfId="0" applyNumberFormat="1" applyFont="1" applyFill="1" applyBorder="1" applyAlignment="1">
      <alignment horizontal="justify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U124"/>
  <sheetViews>
    <sheetView tabSelected="1" view="pageBreakPreview" zoomScaleNormal="115" zoomScaleSheetLayoutView="100" workbookViewId="0" topLeftCell="A32">
      <selection activeCell="S116" sqref="S116"/>
    </sheetView>
  </sheetViews>
  <sheetFormatPr defaultColWidth="8.875" defaultRowHeight="12.75" outlineLevelRow="2"/>
  <cols>
    <col min="1" max="1" width="6.75390625" style="18" customWidth="1"/>
    <col min="2" max="5" width="0" style="19" hidden="1" customWidth="1"/>
    <col min="6" max="6" width="0" style="20" hidden="1" customWidth="1"/>
    <col min="7" max="14" width="0" style="19" hidden="1" customWidth="1"/>
    <col min="15" max="16" width="0" style="20" hidden="1" customWidth="1"/>
    <col min="17" max="17" width="33.125" style="19" customWidth="1"/>
    <col min="18" max="18" width="61.875" style="21" customWidth="1"/>
    <col min="19" max="19" width="14.625" style="17" customWidth="1"/>
    <col min="20" max="21" width="13.75390625" style="17" customWidth="1"/>
    <col min="22" max="23" width="8.875" style="17" customWidth="1"/>
    <col min="24" max="24" width="45.375" style="17" customWidth="1"/>
    <col min="25" max="25" width="8.875" style="17" customWidth="1"/>
    <col min="26" max="26" width="23.375" style="17" customWidth="1"/>
    <col min="27" max="27" width="8.875" style="17" customWidth="1"/>
    <col min="28" max="28" width="19.125" style="17" customWidth="1"/>
    <col min="29" max="16384" width="8.875" style="17" customWidth="1"/>
  </cols>
  <sheetData>
    <row r="1" spans="1:19" s="8" customFormat="1" ht="191.25" hidden="1">
      <c r="A1" s="2" t="s">
        <v>22</v>
      </c>
      <c r="B1" s="3" t="s">
        <v>24</v>
      </c>
      <c r="C1" s="3" t="s">
        <v>26</v>
      </c>
      <c r="D1" s="3" t="s">
        <v>28</v>
      </c>
      <c r="E1" s="3" t="s">
        <v>30</v>
      </c>
      <c r="F1" s="4" t="s">
        <v>32</v>
      </c>
      <c r="G1" s="3" t="s">
        <v>33</v>
      </c>
      <c r="H1" s="3" t="s">
        <v>35</v>
      </c>
      <c r="I1" s="3" t="s">
        <v>37</v>
      </c>
      <c r="J1" s="3" t="s">
        <v>39</v>
      </c>
      <c r="K1" s="3" t="s">
        <v>41</v>
      </c>
      <c r="L1" s="3" t="s">
        <v>43</v>
      </c>
      <c r="M1" s="3" t="s">
        <v>45</v>
      </c>
      <c r="N1" s="3" t="s">
        <v>47</v>
      </c>
      <c r="O1" s="4" t="s">
        <v>3</v>
      </c>
      <c r="P1" s="5"/>
      <c r="Q1" s="3" t="s">
        <v>50</v>
      </c>
      <c r="R1" s="6" t="s">
        <v>52</v>
      </c>
      <c r="S1" s="7" t="s">
        <v>100</v>
      </c>
    </row>
    <row r="2" spans="1:19" s="15" customFormat="1" ht="0.75" customHeight="1">
      <c r="A2" s="9" t="s">
        <v>23</v>
      </c>
      <c r="B2" s="10" t="s">
        <v>25</v>
      </c>
      <c r="C2" s="10" t="s">
        <v>27</v>
      </c>
      <c r="D2" s="10" t="s">
        <v>29</v>
      </c>
      <c r="E2" s="10" t="s">
        <v>31</v>
      </c>
      <c r="F2" s="11" t="s">
        <v>32</v>
      </c>
      <c r="G2" s="10" t="s">
        <v>34</v>
      </c>
      <c r="H2" s="10" t="s">
        <v>36</v>
      </c>
      <c r="I2" s="10" t="s">
        <v>38</v>
      </c>
      <c r="J2" s="10" t="s">
        <v>40</v>
      </c>
      <c r="K2" s="10" t="s">
        <v>42</v>
      </c>
      <c r="L2" s="10" t="s">
        <v>44</v>
      </c>
      <c r="M2" s="10" t="s">
        <v>46</v>
      </c>
      <c r="N2" s="10" t="s">
        <v>48</v>
      </c>
      <c r="O2" s="11" t="s">
        <v>2</v>
      </c>
      <c r="P2" s="12"/>
      <c r="Q2" s="10" t="s">
        <v>51</v>
      </c>
      <c r="R2" s="13" t="s">
        <v>53</v>
      </c>
      <c r="S2" s="14" t="s">
        <v>49</v>
      </c>
    </row>
    <row r="3" spans="1:21" s="15" customFormat="1" ht="21" customHeight="1">
      <c r="A3" s="91" t="s">
        <v>264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</row>
    <row r="4" spans="1:21" s="15" customFormat="1" ht="33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</row>
    <row r="5" spans="1:21" s="15" customFormat="1" ht="51.7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</row>
    <row r="6" spans="1:21" s="15" customFormat="1" ht="18">
      <c r="A6" s="23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5"/>
      <c r="S6" s="25"/>
      <c r="T6" s="26"/>
      <c r="U6" s="27"/>
    </row>
    <row r="7" spans="1:21" s="15" customFormat="1" ht="18">
      <c r="A7" s="95" t="s">
        <v>257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</row>
    <row r="8" spans="1:19" s="15" customFormat="1" ht="12.75">
      <c r="A8" s="16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1"/>
      <c r="S8" s="1"/>
    </row>
    <row r="9" spans="1:21" s="15" customFormat="1" ht="39.75" customHeight="1">
      <c r="A9" s="92" t="s">
        <v>179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92" t="s">
        <v>17</v>
      </c>
      <c r="R9" s="102" t="s">
        <v>114</v>
      </c>
      <c r="S9" s="99" t="s">
        <v>20</v>
      </c>
      <c r="T9" s="100"/>
      <c r="U9" s="101"/>
    </row>
    <row r="10" spans="1:21" ht="18" customHeight="1" hidden="1">
      <c r="A10" s="93"/>
      <c r="B10" s="29"/>
      <c r="C10" s="29"/>
      <c r="D10" s="29"/>
      <c r="E10" s="29"/>
      <c r="F10" s="30"/>
      <c r="G10" s="29"/>
      <c r="H10" s="29"/>
      <c r="I10" s="29"/>
      <c r="J10" s="29"/>
      <c r="K10" s="29"/>
      <c r="L10" s="29"/>
      <c r="M10" s="29"/>
      <c r="N10" s="29"/>
      <c r="O10" s="30"/>
      <c r="P10" s="30"/>
      <c r="Q10" s="93"/>
      <c r="R10" s="103"/>
      <c r="S10" s="31"/>
      <c r="T10" s="32"/>
      <c r="U10" s="32"/>
    </row>
    <row r="11" spans="1:21" ht="24" customHeight="1">
      <c r="A11" s="94"/>
      <c r="B11" s="29"/>
      <c r="C11" s="29"/>
      <c r="D11" s="29"/>
      <c r="E11" s="29"/>
      <c r="F11" s="30"/>
      <c r="G11" s="29"/>
      <c r="H11" s="29"/>
      <c r="I11" s="29"/>
      <c r="J11" s="29"/>
      <c r="K11" s="29"/>
      <c r="L11" s="29"/>
      <c r="M11" s="29"/>
      <c r="N11" s="29"/>
      <c r="O11" s="30"/>
      <c r="P11" s="30"/>
      <c r="Q11" s="94"/>
      <c r="R11" s="104"/>
      <c r="S11" s="33" t="s">
        <v>215</v>
      </c>
      <c r="T11" s="34" t="s">
        <v>242</v>
      </c>
      <c r="U11" s="34" t="s">
        <v>262</v>
      </c>
    </row>
    <row r="12" spans="1:21" ht="13.5" customHeight="1">
      <c r="A12" s="35" t="s">
        <v>54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 t="s">
        <v>65</v>
      </c>
      <c r="R12" s="36">
        <v>3</v>
      </c>
      <c r="S12" s="35">
        <v>4</v>
      </c>
      <c r="T12" s="34">
        <v>5</v>
      </c>
      <c r="U12" s="34">
        <v>6</v>
      </c>
    </row>
    <row r="13" spans="1:21" ht="12.75">
      <c r="A13" s="35" t="s">
        <v>54</v>
      </c>
      <c r="B13" s="35" t="s">
        <v>55</v>
      </c>
      <c r="C13" s="35" t="s">
        <v>56</v>
      </c>
      <c r="D13" s="35" t="s">
        <v>57</v>
      </c>
      <c r="E13" s="35" t="s">
        <v>58</v>
      </c>
      <c r="F13" s="38"/>
      <c r="G13" s="35" t="s">
        <v>59</v>
      </c>
      <c r="H13" s="35" t="s">
        <v>60</v>
      </c>
      <c r="I13" s="35" t="s">
        <v>61</v>
      </c>
      <c r="J13" s="35" t="s">
        <v>0</v>
      </c>
      <c r="K13" s="35" t="s">
        <v>55</v>
      </c>
      <c r="L13" s="35" t="s">
        <v>62</v>
      </c>
      <c r="M13" s="35" t="s">
        <v>59</v>
      </c>
      <c r="N13" s="35" t="s">
        <v>1</v>
      </c>
      <c r="O13" s="38" t="s">
        <v>63</v>
      </c>
      <c r="P13" s="38"/>
      <c r="Q13" s="35" t="s">
        <v>64</v>
      </c>
      <c r="R13" s="39" t="s">
        <v>122</v>
      </c>
      <c r="S13" s="40">
        <f>SUM(S14,S18,S22,S24,S29,S31,S35,S42,S16,S49)</f>
        <v>328185.8</v>
      </c>
      <c r="T13" s="41">
        <f>SUM(T14+T16+T18+T22+T24+T29+T31+T35+T42)</f>
        <v>366479</v>
      </c>
      <c r="U13" s="41">
        <f>SUM(U14+U17+U18+U22+U24+U29+U31+U35+U42)</f>
        <v>411228.00000000006</v>
      </c>
    </row>
    <row r="14" spans="1:21" ht="12.75">
      <c r="A14" s="37" t="s">
        <v>65</v>
      </c>
      <c r="B14" s="37" t="s">
        <v>55</v>
      </c>
      <c r="C14" s="37" t="s">
        <v>56</v>
      </c>
      <c r="D14" s="37" t="s">
        <v>68</v>
      </c>
      <c r="E14" s="37" t="s">
        <v>69</v>
      </c>
      <c r="F14" s="42"/>
      <c r="G14" s="37" t="s">
        <v>59</v>
      </c>
      <c r="H14" s="37" t="s">
        <v>60</v>
      </c>
      <c r="I14" s="37" t="s">
        <v>61</v>
      </c>
      <c r="J14" s="37" t="s">
        <v>0</v>
      </c>
      <c r="K14" s="37" t="s">
        <v>55</v>
      </c>
      <c r="L14" s="37" t="s">
        <v>62</v>
      </c>
      <c r="M14" s="37" t="s">
        <v>59</v>
      </c>
      <c r="N14" s="37" t="s">
        <v>1</v>
      </c>
      <c r="O14" s="42"/>
      <c r="P14" s="42"/>
      <c r="Q14" s="37" t="s">
        <v>76</v>
      </c>
      <c r="R14" s="43" t="s">
        <v>69</v>
      </c>
      <c r="S14" s="44">
        <f>SUM(S15)</f>
        <v>265780</v>
      </c>
      <c r="T14" s="45">
        <f>SUM(T15)</f>
        <v>299827</v>
      </c>
      <c r="U14" s="45">
        <f>SUM(U15)</f>
        <v>338433</v>
      </c>
    </row>
    <row r="15" spans="1:21" ht="12.75">
      <c r="A15" s="37" t="s">
        <v>4</v>
      </c>
      <c r="B15" s="37" t="s">
        <v>66</v>
      </c>
      <c r="C15" s="37" t="s">
        <v>67</v>
      </c>
      <c r="D15" s="37" t="s">
        <v>71</v>
      </c>
      <c r="E15" s="37" t="s">
        <v>72</v>
      </c>
      <c r="F15" s="42"/>
      <c r="G15" s="37" t="s">
        <v>73</v>
      </c>
      <c r="H15" s="37" t="s">
        <v>74</v>
      </c>
      <c r="I15" s="37" t="s">
        <v>61</v>
      </c>
      <c r="J15" s="37" t="s">
        <v>0</v>
      </c>
      <c r="K15" s="37" t="s">
        <v>5</v>
      </c>
      <c r="L15" s="37" t="s">
        <v>6</v>
      </c>
      <c r="M15" s="37" t="s">
        <v>59</v>
      </c>
      <c r="N15" s="37" t="s">
        <v>1</v>
      </c>
      <c r="O15" s="42" t="s">
        <v>72</v>
      </c>
      <c r="P15" s="42"/>
      <c r="Q15" s="63" t="s">
        <v>116</v>
      </c>
      <c r="R15" s="43" t="s">
        <v>72</v>
      </c>
      <c r="S15" s="44">
        <v>265780</v>
      </c>
      <c r="T15" s="45">
        <v>299827</v>
      </c>
      <c r="U15" s="45">
        <v>338433</v>
      </c>
    </row>
    <row r="16" spans="1:21" ht="24">
      <c r="A16" s="37" t="s">
        <v>7</v>
      </c>
      <c r="B16" s="37"/>
      <c r="C16" s="37"/>
      <c r="D16" s="37"/>
      <c r="E16" s="37"/>
      <c r="F16" s="42"/>
      <c r="G16" s="37"/>
      <c r="H16" s="37"/>
      <c r="I16" s="37"/>
      <c r="J16" s="37"/>
      <c r="K16" s="37"/>
      <c r="L16" s="37"/>
      <c r="M16" s="37"/>
      <c r="N16" s="37"/>
      <c r="O16" s="42"/>
      <c r="P16" s="42"/>
      <c r="Q16" s="37" t="s">
        <v>150</v>
      </c>
      <c r="R16" s="43" t="s">
        <v>138</v>
      </c>
      <c r="S16" s="44">
        <f>SUM(S17)</f>
        <v>4800</v>
      </c>
      <c r="T16" s="45">
        <f>SUM(T17)</f>
        <v>4992</v>
      </c>
      <c r="U16" s="45">
        <f>SUM(U17)</f>
        <v>5292</v>
      </c>
    </row>
    <row r="17" spans="1:21" ht="24" customHeight="1">
      <c r="A17" s="37" t="s">
        <v>70</v>
      </c>
      <c r="B17" s="37"/>
      <c r="C17" s="37"/>
      <c r="D17" s="37"/>
      <c r="E17" s="37"/>
      <c r="F17" s="42"/>
      <c r="G17" s="37"/>
      <c r="H17" s="37"/>
      <c r="I17" s="37"/>
      <c r="J17" s="37"/>
      <c r="K17" s="37"/>
      <c r="L17" s="37"/>
      <c r="M17" s="37"/>
      <c r="N17" s="37"/>
      <c r="O17" s="42"/>
      <c r="P17" s="42"/>
      <c r="Q17" s="37" t="s">
        <v>137</v>
      </c>
      <c r="R17" s="43" t="s">
        <v>139</v>
      </c>
      <c r="S17" s="44">
        <v>4800</v>
      </c>
      <c r="T17" s="45">
        <v>4992</v>
      </c>
      <c r="U17" s="45">
        <v>5292</v>
      </c>
    </row>
    <row r="18" spans="1:21" ht="12" customHeight="1">
      <c r="A18" s="37" t="s">
        <v>75</v>
      </c>
      <c r="B18" s="37" t="s">
        <v>66</v>
      </c>
      <c r="C18" s="37" t="s">
        <v>67</v>
      </c>
      <c r="D18" s="37" t="s">
        <v>8</v>
      </c>
      <c r="E18" s="37" t="s">
        <v>9</v>
      </c>
      <c r="F18" s="42"/>
      <c r="G18" s="37" t="s">
        <v>59</v>
      </c>
      <c r="H18" s="37" t="s">
        <v>60</v>
      </c>
      <c r="I18" s="37" t="s">
        <v>61</v>
      </c>
      <c r="J18" s="37" t="s">
        <v>0</v>
      </c>
      <c r="K18" s="37" t="s">
        <v>55</v>
      </c>
      <c r="L18" s="37" t="s">
        <v>62</v>
      </c>
      <c r="M18" s="37" t="s">
        <v>59</v>
      </c>
      <c r="N18" s="37" t="s">
        <v>1</v>
      </c>
      <c r="O18" s="42" t="s">
        <v>10</v>
      </c>
      <c r="P18" s="42"/>
      <c r="Q18" s="37" t="s">
        <v>117</v>
      </c>
      <c r="R18" s="43" t="s">
        <v>9</v>
      </c>
      <c r="S18" s="44">
        <f>SUM(S19:S21)</f>
        <v>26690</v>
      </c>
      <c r="T18" s="45">
        <f>SUM(T19:T21)</f>
        <v>30238</v>
      </c>
      <c r="U18" s="45">
        <f>SUM(U19:U21)</f>
        <v>35085</v>
      </c>
    </row>
    <row r="19" spans="1:21" ht="24" customHeight="1">
      <c r="A19" s="37" t="s">
        <v>155</v>
      </c>
      <c r="B19" s="37"/>
      <c r="C19" s="37"/>
      <c r="D19" s="37"/>
      <c r="E19" s="37"/>
      <c r="F19" s="42"/>
      <c r="G19" s="37"/>
      <c r="H19" s="37"/>
      <c r="I19" s="37"/>
      <c r="J19" s="37"/>
      <c r="K19" s="37"/>
      <c r="L19" s="37"/>
      <c r="M19" s="37"/>
      <c r="N19" s="37"/>
      <c r="O19" s="42"/>
      <c r="P19" s="42"/>
      <c r="Q19" s="37" t="s">
        <v>151</v>
      </c>
      <c r="R19" s="43" t="s">
        <v>152</v>
      </c>
      <c r="S19" s="44">
        <v>24500</v>
      </c>
      <c r="T19" s="45">
        <v>27829</v>
      </c>
      <c r="U19" s="45">
        <v>32413</v>
      </c>
    </row>
    <row r="20" spans="1:21" ht="12.75">
      <c r="A20" s="37" t="s">
        <v>156</v>
      </c>
      <c r="B20" s="37" t="s">
        <v>66</v>
      </c>
      <c r="C20" s="37" t="s">
        <v>67</v>
      </c>
      <c r="D20" s="37" t="s">
        <v>13</v>
      </c>
      <c r="E20" s="37" t="s">
        <v>14</v>
      </c>
      <c r="F20" s="42"/>
      <c r="G20" s="37" t="s">
        <v>73</v>
      </c>
      <c r="H20" s="37" t="s">
        <v>74</v>
      </c>
      <c r="I20" s="37" t="s">
        <v>61</v>
      </c>
      <c r="J20" s="37" t="s">
        <v>0</v>
      </c>
      <c r="K20" s="37" t="s">
        <v>5</v>
      </c>
      <c r="L20" s="37" t="s">
        <v>6</v>
      </c>
      <c r="M20" s="37" t="s">
        <v>59</v>
      </c>
      <c r="N20" s="37" t="s">
        <v>1</v>
      </c>
      <c r="O20" s="42" t="s">
        <v>21</v>
      </c>
      <c r="P20" s="42"/>
      <c r="Q20" s="37" t="s">
        <v>118</v>
      </c>
      <c r="R20" s="43" t="s">
        <v>14</v>
      </c>
      <c r="S20" s="44">
        <v>1190</v>
      </c>
      <c r="T20" s="45">
        <v>1239</v>
      </c>
      <c r="U20" s="45">
        <v>1302</v>
      </c>
    </row>
    <row r="21" spans="1:21" ht="24">
      <c r="A21" s="37" t="s">
        <v>157</v>
      </c>
      <c r="B21" s="37"/>
      <c r="C21" s="37"/>
      <c r="D21" s="37"/>
      <c r="E21" s="37"/>
      <c r="F21" s="42"/>
      <c r="G21" s="37"/>
      <c r="H21" s="37"/>
      <c r="I21" s="37"/>
      <c r="J21" s="37"/>
      <c r="K21" s="37"/>
      <c r="L21" s="37"/>
      <c r="M21" s="37"/>
      <c r="N21" s="37"/>
      <c r="O21" s="42"/>
      <c r="P21" s="42"/>
      <c r="Q21" s="37" t="s">
        <v>200</v>
      </c>
      <c r="R21" s="43" t="s">
        <v>201</v>
      </c>
      <c r="S21" s="44">
        <v>1000</v>
      </c>
      <c r="T21" s="45">
        <v>1170</v>
      </c>
      <c r="U21" s="45">
        <v>1370</v>
      </c>
    </row>
    <row r="22" spans="1:21" ht="12.75">
      <c r="A22" s="37" t="s">
        <v>158</v>
      </c>
      <c r="B22" s="37" t="s">
        <v>55</v>
      </c>
      <c r="C22" s="37" t="s">
        <v>56</v>
      </c>
      <c r="D22" s="37" t="s">
        <v>77</v>
      </c>
      <c r="E22" s="37" t="s">
        <v>101</v>
      </c>
      <c r="F22" s="42"/>
      <c r="G22" s="37" t="s">
        <v>59</v>
      </c>
      <c r="H22" s="37" t="s">
        <v>60</v>
      </c>
      <c r="I22" s="37" t="s">
        <v>61</v>
      </c>
      <c r="J22" s="37" t="s">
        <v>0</v>
      </c>
      <c r="K22" s="37" t="s">
        <v>55</v>
      </c>
      <c r="L22" s="37" t="s">
        <v>62</v>
      </c>
      <c r="M22" s="37" t="s">
        <v>59</v>
      </c>
      <c r="N22" s="37" t="s">
        <v>1</v>
      </c>
      <c r="O22" s="42"/>
      <c r="P22" s="42"/>
      <c r="Q22" s="37" t="s">
        <v>78</v>
      </c>
      <c r="R22" s="43" t="s">
        <v>101</v>
      </c>
      <c r="S22" s="44">
        <f>SUM(S23:S23)</f>
        <v>1150</v>
      </c>
      <c r="T22" s="45">
        <f>SUM(T23)</f>
        <v>1196</v>
      </c>
      <c r="U22" s="45">
        <f>SUM(U23)</f>
        <v>1245</v>
      </c>
    </row>
    <row r="23" spans="1:21" ht="36" customHeight="1">
      <c r="A23" s="37" t="s">
        <v>159</v>
      </c>
      <c r="B23" s="37" t="s">
        <v>55</v>
      </c>
      <c r="C23" s="37" t="s">
        <v>56</v>
      </c>
      <c r="D23" s="37" t="s">
        <v>79</v>
      </c>
      <c r="E23" s="37" t="s">
        <v>80</v>
      </c>
      <c r="F23" s="42"/>
      <c r="G23" s="37" t="s">
        <v>73</v>
      </c>
      <c r="H23" s="37" t="s">
        <v>74</v>
      </c>
      <c r="I23" s="37" t="s">
        <v>61</v>
      </c>
      <c r="J23" s="37" t="s">
        <v>0</v>
      </c>
      <c r="K23" s="37" t="s">
        <v>5</v>
      </c>
      <c r="L23" s="37" t="s">
        <v>6</v>
      </c>
      <c r="M23" s="37" t="s">
        <v>59</v>
      </c>
      <c r="N23" s="37" t="s">
        <v>1</v>
      </c>
      <c r="O23" s="42"/>
      <c r="P23" s="42"/>
      <c r="Q23" s="37" t="s">
        <v>119</v>
      </c>
      <c r="R23" s="43" t="s">
        <v>134</v>
      </c>
      <c r="S23" s="44">
        <v>1150</v>
      </c>
      <c r="T23" s="45">
        <v>1196</v>
      </c>
      <c r="U23" s="45">
        <v>1245</v>
      </c>
    </row>
    <row r="24" spans="1:21" ht="24">
      <c r="A24" s="37" t="s">
        <v>160</v>
      </c>
      <c r="B24" s="37" t="s">
        <v>55</v>
      </c>
      <c r="C24" s="37" t="s">
        <v>56</v>
      </c>
      <c r="D24" s="37" t="s">
        <v>81</v>
      </c>
      <c r="E24" s="37" t="s">
        <v>82</v>
      </c>
      <c r="F24" s="42"/>
      <c r="G24" s="37" t="s">
        <v>59</v>
      </c>
      <c r="H24" s="37" t="s">
        <v>60</v>
      </c>
      <c r="I24" s="37" t="s">
        <v>61</v>
      </c>
      <c r="J24" s="37" t="s">
        <v>0</v>
      </c>
      <c r="K24" s="37" t="s">
        <v>55</v>
      </c>
      <c r="L24" s="37" t="s">
        <v>62</v>
      </c>
      <c r="M24" s="37" t="s">
        <v>59</v>
      </c>
      <c r="N24" s="37" t="s">
        <v>1</v>
      </c>
      <c r="O24" s="42"/>
      <c r="P24" s="42"/>
      <c r="Q24" s="37" t="s">
        <v>83</v>
      </c>
      <c r="R24" s="43" t="s">
        <v>84</v>
      </c>
      <c r="S24" s="44">
        <f>SUM(S25:S28)</f>
        <v>3535.7</v>
      </c>
      <c r="T24" s="45">
        <f>SUM(T25:T28)</f>
        <v>3664.8</v>
      </c>
      <c r="U24" s="45">
        <f>SUM(U25:U28)</f>
        <v>3788.7</v>
      </c>
    </row>
    <row r="25" spans="1:21" ht="58.5" customHeight="1">
      <c r="A25" s="37" t="s">
        <v>161</v>
      </c>
      <c r="B25" s="37" t="s">
        <v>55</v>
      </c>
      <c r="C25" s="37" t="s">
        <v>56</v>
      </c>
      <c r="D25" s="37" t="s">
        <v>87</v>
      </c>
      <c r="E25" s="37" t="s">
        <v>88</v>
      </c>
      <c r="F25" s="42"/>
      <c r="G25" s="37" t="s">
        <v>59</v>
      </c>
      <c r="H25" s="37" t="s">
        <v>60</v>
      </c>
      <c r="I25" s="37" t="s">
        <v>61</v>
      </c>
      <c r="J25" s="37" t="s">
        <v>0</v>
      </c>
      <c r="K25" s="37" t="s">
        <v>85</v>
      </c>
      <c r="L25" s="37" t="s">
        <v>86</v>
      </c>
      <c r="M25" s="37" t="s">
        <v>59</v>
      </c>
      <c r="N25" s="37" t="s">
        <v>1</v>
      </c>
      <c r="O25" s="42"/>
      <c r="P25" s="42"/>
      <c r="Q25" s="37" t="s">
        <v>177</v>
      </c>
      <c r="R25" s="43" t="s">
        <v>180</v>
      </c>
      <c r="S25" s="44">
        <v>2200</v>
      </c>
      <c r="T25" s="45">
        <v>2300</v>
      </c>
      <c r="U25" s="45">
        <v>2400</v>
      </c>
    </row>
    <row r="26" spans="1:21" ht="47.25" customHeight="1">
      <c r="A26" s="37" t="s">
        <v>162</v>
      </c>
      <c r="B26" s="37"/>
      <c r="C26" s="37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37"/>
      <c r="O26" s="42"/>
      <c r="P26" s="42"/>
      <c r="Q26" s="37" t="s">
        <v>123</v>
      </c>
      <c r="R26" s="43" t="s">
        <v>125</v>
      </c>
      <c r="S26" s="44">
        <v>60</v>
      </c>
      <c r="T26" s="45">
        <v>62</v>
      </c>
      <c r="U26" s="45">
        <v>62</v>
      </c>
    </row>
    <row r="27" spans="1:21" ht="24.75" customHeight="1">
      <c r="A27" s="37" t="s">
        <v>163</v>
      </c>
      <c r="B27" s="37"/>
      <c r="C27" s="37"/>
      <c r="D27" s="37"/>
      <c r="E27" s="37"/>
      <c r="F27" s="42"/>
      <c r="G27" s="37"/>
      <c r="H27" s="37"/>
      <c r="I27" s="37"/>
      <c r="J27" s="37"/>
      <c r="K27" s="37"/>
      <c r="L27" s="37"/>
      <c r="M27" s="37"/>
      <c r="N27" s="37"/>
      <c r="O27" s="42"/>
      <c r="P27" s="42"/>
      <c r="Q27" s="37" t="s">
        <v>153</v>
      </c>
      <c r="R27" s="43" t="s">
        <v>145</v>
      </c>
      <c r="S27" s="44">
        <v>1240.7</v>
      </c>
      <c r="T27" s="45">
        <v>1266.4</v>
      </c>
      <c r="U27" s="45">
        <v>1288.7</v>
      </c>
    </row>
    <row r="28" spans="1:21" ht="35.25" customHeight="1">
      <c r="A28" s="37" t="s">
        <v>164</v>
      </c>
      <c r="B28" s="37"/>
      <c r="C28" s="37"/>
      <c r="D28" s="37"/>
      <c r="E28" s="37"/>
      <c r="F28" s="42"/>
      <c r="G28" s="37"/>
      <c r="H28" s="37"/>
      <c r="I28" s="37"/>
      <c r="J28" s="37"/>
      <c r="K28" s="37"/>
      <c r="L28" s="37"/>
      <c r="M28" s="37"/>
      <c r="N28" s="37"/>
      <c r="O28" s="42"/>
      <c r="P28" s="42"/>
      <c r="Q28" s="37" t="s">
        <v>140</v>
      </c>
      <c r="R28" s="43" t="s">
        <v>141</v>
      </c>
      <c r="S28" s="44">
        <v>35</v>
      </c>
      <c r="T28" s="45">
        <v>36.4</v>
      </c>
      <c r="U28" s="45">
        <v>38</v>
      </c>
    </row>
    <row r="29" spans="1:21" ht="12.75">
      <c r="A29" s="37" t="s">
        <v>165</v>
      </c>
      <c r="B29" s="37" t="s">
        <v>55</v>
      </c>
      <c r="C29" s="37" t="s">
        <v>56</v>
      </c>
      <c r="D29" s="37" t="s">
        <v>90</v>
      </c>
      <c r="E29" s="37" t="s">
        <v>91</v>
      </c>
      <c r="F29" s="42"/>
      <c r="G29" s="37" t="s">
        <v>59</v>
      </c>
      <c r="H29" s="37" t="s">
        <v>60</v>
      </c>
      <c r="I29" s="37" t="s">
        <v>61</v>
      </c>
      <c r="J29" s="37" t="s">
        <v>0</v>
      </c>
      <c r="K29" s="37" t="s">
        <v>55</v>
      </c>
      <c r="L29" s="37" t="s">
        <v>62</v>
      </c>
      <c r="M29" s="37" t="s">
        <v>59</v>
      </c>
      <c r="N29" s="37" t="s">
        <v>1</v>
      </c>
      <c r="O29" s="42"/>
      <c r="P29" s="42"/>
      <c r="Q29" s="37" t="s">
        <v>92</v>
      </c>
      <c r="R29" s="43" t="s">
        <v>91</v>
      </c>
      <c r="S29" s="44">
        <f>SUM(S30)</f>
        <v>36</v>
      </c>
      <c r="T29" s="45">
        <f>SUM(T30)</f>
        <v>37</v>
      </c>
      <c r="U29" s="45">
        <f>SUM(U30)</f>
        <v>38.5</v>
      </c>
    </row>
    <row r="30" spans="1:21" ht="15.75" customHeight="1">
      <c r="A30" s="37" t="s">
        <v>166</v>
      </c>
      <c r="B30" s="37" t="s">
        <v>96</v>
      </c>
      <c r="C30" s="37" t="s">
        <v>97</v>
      </c>
      <c r="D30" s="37" t="s">
        <v>98</v>
      </c>
      <c r="E30" s="37" t="s">
        <v>99</v>
      </c>
      <c r="F30" s="42"/>
      <c r="G30" s="37" t="s">
        <v>73</v>
      </c>
      <c r="H30" s="37" t="s">
        <v>74</v>
      </c>
      <c r="I30" s="37" t="s">
        <v>61</v>
      </c>
      <c r="J30" s="37" t="s">
        <v>0</v>
      </c>
      <c r="K30" s="37" t="s">
        <v>85</v>
      </c>
      <c r="L30" s="37" t="s">
        <v>86</v>
      </c>
      <c r="M30" s="37" t="s">
        <v>59</v>
      </c>
      <c r="N30" s="37" t="s">
        <v>1</v>
      </c>
      <c r="O30" s="42"/>
      <c r="P30" s="42"/>
      <c r="Q30" s="37" t="s">
        <v>120</v>
      </c>
      <c r="R30" s="43" t="s">
        <v>99</v>
      </c>
      <c r="S30" s="44">
        <v>36</v>
      </c>
      <c r="T30" s="45">
        <v>37</v>
      </c>
      <c r="U30" s="45">
        <v>38.5</v>
      </c>
    </row>
    <row r="31" spans="1:21" ht="24">
      <c r="A31" s="37" t="s">
        <v>167</v>
      </c>
      <c r="B31" s="37" t="s">
        <v>55</v>
      </c>
      <c r="C31" s="37" t="s">
        <v>56</v>
      </c>
      <c r="D31" s="37" t="s">
        <v>15</v>
      </c>
      <c r="E31" s="37" t="s">
        <v>16</v>
      </c>
      <c r="F31" s="42"/>
      <c r="G31" s="37" t="s">
        <v>59</v>
      </c>
      <c r="H31" s="37" t="s">
        <v>60</v>
      </c>
      <c r="I31" s="37" t="s">
        <v>61</v>
      </c>
      <c r="J31" s="37" t="s">
        <v>0</v>
      </c>
      <c r="K31" s="37" t="s">
        <v>55</v>
      </c>
      <c r="L31" s="37" t="s">
        <v>62</v>
      </c>
      <c r="M31" s="37" t="s">
        <v>59</v>
      </c>
      <c r="N31" s="37" t="s">
        <v>1</v>
      </c>
      <c r="O31" s="42" t="s">
        <v>18</v>
      </c>
      <c r="P31" s="42"/>
      <c r="Q31" s="37" t="s">
        <v>19</v>
      </c>
      <c r="R31" s="43" t="s">
        <v>154</v>
      </c>
      <c r="S31" s="44">
        <f>SUM(S32:S34)</f>
        <v>24063.800000000003</v>
      </c>
      <c r="T31" s="45">
        <f>SUM(T32:T34)</f>
        <v>24928.5</v>
      </c>
      <c r="U31" s="45">
        <f>SUM(U32:U34)</f>
        <v>25719.4</v>
      </c>
    </row>
    <row r="32" spans="1:21" ht="25.5" customHeight="1">
      <c r="A32" s="37" t="s">
        <v>168</v>
      </c>
      <c r="B32" s="37"/>
      <c r="C32" s="37"/>
      <c r="D32" s="37"/>
      <c r="E32" s="37"/>
      <c r="F32" s="42"/>
      <c r="G32" s="37"/>
      <c r="H32" s="37"/>
      <c r="I32" s="37"/>
      <c r="J32" s="37"/>
      <c r="K32" s="37"/>
      <c r="L32" s="37"/>
      <c r="M32" s="37"/>
      <c r="N32" s="37"/>
      <c r="O32" s="42"/>
      <c r="P32" s="42"/>
      <c r="Q32" s="37" t="s">
        <v>130</v>
      </c>
      <c r="R32" s="43" t="s">
        <v>131</v>
      </c>
      <c r="S32" s="44">
        <v>22947.2</v>
      </c>
      <c r="T32" s="45">
        <v>23866</v>
      </c>
      <c r="U32" s="45">
        <v>24822.5</v>
      </c>
    </row>
    <row r="33" spans="1:21" ht="24">
      <c r="A33" s="37" t="s">
        <v>169</v>
      </c>
      <c r="B33" s="37"/>
      <c r="C33" s="37"/>
      <c r="D33" s="37"/>
      <c r="E33" s="37"/>
      <c r="F33" s="42"/>
      <c r="G33" s="37"/>
      <c r="H33" s="37"/>
      <c r="I33" s="37"/>
      <c r="J33" s="37"/>
      <c r="K33" s="37"/>
      <c r="L33" s="37"/>
      <c r="M33" s="37"/>
      <c r="N33" s="37"/>
      <c r="O33" s="42"/>
      <c r="P33" s="42"/>
      <c r="Q33" s="37" t="s">
        <v>132</v>
      </c>
      <c r="R33" s="43" t="s">
        <v>133</v>
      </c>
      <c r="S33" s="44">
        <v>769.7</v>
      </c>
      <c r="T33" s="45">
        <v>800.5</v>
      </c>
      <c r="U33" s="45">
        <v>624.5</v>
      </c>
    </row>
    <row r="34" spans="1:21" ht="15.75" customHeight="1">
      <c r="A34" s="37" t="s">
        <v>170</v>
      </c>
      <c r="B34" s="37"/>
      <c r="C34" s="37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7" t="s">
        <v>216</v>
      </c>
      <c r="R34" s="70" t="s">
        <v>217</v>
      </c>
      <c r="S34" s="44">
        <v>346.9</v>
      </c>
      <c r="T34" s="45">
        <v>262</v>
      </c>
      <c r="U34" s="45">
        <v>272.4</v>
      </c>
    </row>
    <row r="35" spans="1:21" ht="14.25" customHeight="1">
      <c r="A35" s="37" t="s">
        <v>171</v>
      </c>
      <c r="B35" s="37" t="s">
        <v>55</v>
      </c>
      <c r="C35" s="37" t="s">
        <v>56</v>
      </c>
      <c r="D35" s="37" t="s">
        <v>104</v>
      </c>
      <c r="E35" s="37" t="s">
        <v>105</v>
      </c>
      <c r="F35" s="42"/>
      <c r="G35" s="37" t="s">
        <v>59</v>
      </c>
      <c r="H35" s="37" t="s">
        <v>60</v>
      </c>
      <c r="I35" s="37" t="s">
        <v>61</v>
      </c>
      <c r="J35" s="37" t="s">
        <v>0</v>
      </c>
      <c r="K35" s="37" t="s">
        <v>55</v>
      </c>
      <c r="L35" s="37" t="s">
        <v>62</v>
      </c>
      <c r="M35" s="37" t="s">
        <v>59</v>
      </c>
      <c r="N35" s="37" t="s">
        <v>1</v>
      </c>
      <c r="O35" s="42"/>
      <c r="P35" s="42"/>
      <c r="Q35" s="37" t="s">
        <v>106</v>
      </c>
      <c r="R35" s="43" t="s">
        <v>105</v>
      </c>
      <c r="S35" s="44">
        <f>SUM(S36:S41)</f>
        <v>277</v>
      </c>
      <c r="T35" s="45">
        <f>SUM(T36:T41)</f>
        <v>304</v>
      </c>
      <c r="U35" s="45">
        <f>SUM(U36:U41)</f>
        <v>326</v>
      </c>
    </row>
    <row r="36" spans="1:21" ht="61.5" customHeight="1" hidden="1" outlineLevel="1">
      <c r="A36" s="37" t="s">
        <v>172</v>
      </c>
      <c r="B36" s="37"/>
      <c r="C36" s="37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37"/>
      <c r="O36" s="42"/>
      <c r="P36" s="42"/>
      <c r="Q36" s="37" t="s">
        <v>183</v>
      </c>
      <c r="R36" s="43" t="s">
        <v>182</v>
      </c>
      <c r="S36" s="44">
        <v>0</v>
      </c>
      <c r="T36" s="45">
        <v>0</v>
      </c>
      <c r="U36" s="45">
        <v>0</v>
      </c>
    </row>
    <row r="37" spans="1:21" ht="61.5" customHeight="1" hidden="1" outlineLevel="1">
      <c r="A37" s="37"/>
      <c r="B37" s="37"/>
      <c r="C37" s="37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37"/>
      <c r="O37" s="42"/>
      <c r="P37" s="42"/>
      <c r="Q37" s="37"/>
      <c r="R37" s="43"/>
      <c r="S37" s="44"/>
      <c r="T37" s="45"/>
      <c r="U37" s="45"/>
    </row>
    <row r="38" spans="1:21" ht="61.5" customHeight="1" hidden="1" outlineLevel="2">
      <c r="A38" s="37" t="s">
        <v>172</v>
      </c>
      <c r="B38" s="37"/>
      <c r="C38" s="37"/>
      <c r="D38" s="37"/>
      <c r="E38" s="37"/>
      <c r="F38" s="42"/>
      <c r="G38" s="37"/>
      <c r="H38" s="37"/>
      <c r="I38" s="37"/>
      <c r="J38" s="37"/>
      <c r="K38" s="37"/>
      <c r="L38" s="37"/>
      <c r="M38" s="37"/>
      <c r="N38" s="37"/>
      <c r="O38" s="42"/>
      <c r="P38" s="42"/>
      <c r="Q38" s="37" t="s">
        <v>218</v>
      </c>
      <c r="R38" s="43" t="s">
        <v>219</v>
      </c>
      <c r="S38" s="44">
        <v>0</v>
      </c>
      <c r="T38" s="45">
        <v>0</v>
      </c>
      <c r="U38" s="45">
        <v>0</v>
      </c>
    </row>
    <row r="39" spans="1:21" ht="25.5" customHeight="1" outlineLevel="2">
      <c r="A39" s="37" t="s">
        <v>172</v>
      </c>
      <c r="B39" s="37"/>
      <c r="C39" s="37"/>
      <c r="D39" s="37"/>
      <c r="E39" s="37"/>
      <c r="F39" s="42"/>
      <c r="G39" s="37"/>
      <c r="H39" s="37"/>
      <c r="I39" s="37"/>
      <c r="J39" s="37"/>
      <c r="K39" s="37"/>
      <c r="L39" s="37"/>
      <c r="M39" s="37"/>
      <c r="N39" s="37"/>
      <c r="O39" s="42"/>
      <c r="P39" s="42"/>
      <c r="Q39" s="37" t="s">
        <v>260</v>
      </c>
      <c r="R39" s="43" t="s">
        <v>261</v>
      </c>
      <c r="S39" s="44">
        <v>15</v>
      </c>
      <c r="T39" s="45">
        <v>0</v>
      </c>
      <c r="U39" s="45">
        <v>0</v>
      </c>
    </row>
    <row r="40" spans="1:21" ht="34.5" customHeight="1">
      <c r="A40" s="37" t="s">
        <v>173</v>
      </c>
      <c r="B40" s="37" t="s">
        <v>55</v>
      </c>
      <c r="C40" s="37" t="s">
        <v>56</v>
      </c>
      <c r="D40" s="37" t="s">
        <v>102</v>
      </c>
      <c r="E40" s="37" t="s">
        <v>89</v>
      </c>
      <c r="F40" s="42"/>
      <c r="G40" s="37" t="s">
        <v>59</v>
      </c>
      <c r="H40" s="37" t="s">
        <v>60</v>
      </c>
      <c r="I40" s="37" t="s">
        <v>61</v>
      </c>
      <c r="J40" s="37" t="s">
        <v>0</v>
      </c>
      <c r="K40" s="37" t="s">
        <v>85</v>
      </c>
      <c r="L40" s="37" t="s">
        <v>86</v>
      </c>
      <c r="M40" s="37" t="s">
        <v>59</v>
      </c>
      <c r="N40" s="37" t="s">
        <v>1</v>
      </c>
      <c r="O40" s="42"/>
      <c r="P40" s="42"/>
      <c r="Q40" s="37" t="s">
        <v>178</v>
      </c>
      <c r="R40" s="46" t="s">
        <v>181</v>
      </c>
      <c r="S40" s="44">
        <v>260</v>
      </c>
      <c r="T40" s="45">
        <v>300</v>
      </c>
      <c r="U40" s="45">
        <v>320</v>
      </c>
    </row>
    <row r="41" spans="1:21" ht="34.5" customHeight="1">
      <c r="A41" s="37" t="s">
        <v>208</v>
      </c>
      <c r="B41" s="37"/>
      <c r="C41" s="37"/>
      <c r="D41" s="37"/>
      <c r="E41" s="37"/>
      <c r="F41" s="42"/>
      <c r="G41" s="37"/>
      <c r="H41" s="37"/>
      <c r="I41" s="37"/>
      <c r="J41" s="37"/>
      <c r="K41" s="37"/>
      <c r="L41" s="37"/>
      <c r="M41" s="37"/>
      <c r="N41" s="37"/>
      <c r="O41" s="42"/>
      <c r="P41" s="42"/>
      <c r="Q41" s="37" t="s">
        <v>126</v>
      </c>
      <c r="R41" s="46" t="s">
        <v>199</v>
      </c>
      <c r="S41" s="44">
        <v>2</v>
      </c>
      <c r="T41" s="45">
        <v>4</v>
      </c>
      <c r="U41" s="45">
        <v>6</v>
      </c>
    </row>
    <row r="42" spans="1:21" ht="12.75">
      <c r="A42" s="37" t="s">
        <v>209</v>
      </c>
      <c r="B42" s="37" t="s">
        <v>55</v>
      </c>
      <c r="C42" s="37" t="s">
        <v>56</v>
      </c>
      <c r="D42" s="37" t="s">
        <v>93</v>
      </c>
      <c r="E42" s="37" t="s">
        <v>94</v>
      </c>
      <c r="F42" s="42"/>
      <c r="G42" s="37" t="s">
        <v>59</v>
      </c>
      <c r="H42" s="37" t="s">
        <v>60</v>
      </c>
      <c r="I42" s="37" t="s">
        <v>61</v>
      </c>
      <c r="J42" s="37" t="s">
        <v>0</v>
      </c>
      <c r="K42" s="37" t="s">
        <v>55</v>
      </c>
      <c r="L42" s="37" t="s">
        <v>62</v>
      </c>
      <c r="M42" s="37" t="s">
        <v>59</v>
      </c>
      <c r="N42" s="37" t="s">
        <v>1</v>
      </c>
      <c r="O42" s="42"/>
      <c r="P42" s="42"/>
      <c r="Q42" s="37" t="s">
        <v>95</v>
      </c>
      <c r="R42" s="43" t="s">
        <v>94</v>
      </c>
      <c r="S42" s="44">
        <f>SUM(S43:S48)</f>
        <v>1267.5</v>
      </c>
      <c r="T42" s="45">
        <f>SUM(T43:T48)</f>
        <v>1291.6999999999998</v>
      </c>
      <c r="U42" s="45">
        <f>SUM(U43:U48)</f>
        <v>1300.3999999999999</v>
      </c>
    </row>
    <row r="43" spans="1:21" ht="26.25" customHeight="1">
      <c r="A43" s="37" t="s">
        <v>210</v>
      </c>
      <c r="B43" s="37"/>
      <c r="C43" s="37"/>
      <c r="D43" s="37"/>
      <c r="E43" s="37"/>
      <c r="F43" s="42"/>
      <c r="G43" s="37"/>
      <c r="H43" s="37"/>
      <c r="I43" s="37"/>
      <c r="J43" s="37"/>
      <c r="K43" s="37"/>
      <c r="L43" s="37"/>
      <c r="M43" s="37"/>
      <c r="N43" s="37"/>
      <c r="O43" s="42"/>
      <c r="P43" s="42"/>
      <c r="Q43" s="71" t="s">
        <v>220</v>
      </c>
      <c r="R43" s="72" t="s">
        <v>221</v>
      </c>
      <c r="S43" s="44">
        <v>139.1</v>
      </c>
      <c r="T43" s="45">
        <v>140.6</v>
      </c>
      <c r="U43" s="45">
        <v>141.6</v>
      </c>
    </row>
    <row r="44" spans="1:21" ht="36.75" customHeight="1">
      <c r="A44" s="37" t="s">
        <v>211</v>
      </c>
      <c r="B44" s="37"/>
      <c r="C44" s="37"/>
      <c r="D44" s="37"/>
      <c r="E44" s="37"/>
      <c r="F44" s="42"/>
      <c r="G44" s="37"/>
      <c r="H44" s="37"/>
      <c r="I44" s="37"/>
      <c r="J44" s="37"/>
      <c r="K44" s="37"/>
      <c r="L44" s="37"/>
      <c r="M44" s="37"/>
      <c r="N44" s="37"/>
      <c r="O44" s="42"/>
      <c r="P44" s="42"/>
      <c r="Q44" s="37" t="s">
        <v>197</v>
      </c>
      <c r="R44" s="43" t="s">
        <v>196</v>
      </c>
      <c r="S44" s="44">
        <v>3</v>
      </c>
      <c r="T44" s="45">
        <v>3.1</v>
      </c>
      <c r="U44" s="45">
        <v>3.2</v>
      </c>
    </row>
    <row r="45" spans="1:21" ht="59.25" customHeight="1">
      <c r="A45" s="37" t="s">
        <v>212</v>
      </c>
      <c r="B45" s="37"/>
      <c r="C45" s="37"/>
      <c r="D45" s="37"/>
      <c r="E45" s="37"/>
      <c r="F45" s="42"/>
      <c r="G45" s="37"/>
      <c r="H45" s="37"/>
      <c r="I45" s="37"/>
      <c r="J45" s="37"/>
      <c r="K45" s="37"/>
      <c r="L45" s="37"/>
      <c r="M45" s="37"/>
      <c r="N45" s="37"/>
      <c r="O45" s="42"/>
      <c r="P45" s="42"/>
      <c r="Q45" s="71" t="s">
        <v>255</v>
      </c>
      <c r="R45" s="72" t="s">
        <v>263</v>
      </c>
      <c r="S45" s="44">
        <v>104</v>
      </c>
      <c r="T45" s="45">
        <v>108.2</v>
      </c>
      <c r="U45" s="45">
        <v>112.6</v>
      </c>
    </row>
    <row r="46" spans="1:21" ht="48.75" customHeight="1">
      <c r="A46" s="37" t="s">
        <v>213</v>
      </c>
      <c r="B46" s="37"/>
      <c r="C46" s="37"/>
      <c r="D46" s="37"/>
      <c r="E46" s="37"/>
      <c r="F46" s="42"/>
      <c r="G46" s="37"/>
      <c r="H46" s="37"/>
      <c r="I46" s="37"/>
      <c r="J46" s="37"/>
      <c r="K46" s="37"/>
      <c r="L46" s="37"/>
      <c r="M46" s="37"/>
      <c r="N46" s="37"/>
      <c r="O46" s="42"/>
      <c r="P46" s="42"/>
      <c r="Q46" s="71" t="s">
        <v>256</v>
      </c>
      <c r="R46" s="72" t="s">
        <v>243</v>
      </c>
      <c r="S46" s="44">
        <v>36</v>
      </c>
      <c r="T46" s="45">
        <v>37</v>
      </c>
      <c r="U46" s="45">
        <v>39</v>
      </c>
    </row>
    <row r="47" spans="1:21" ht="51" customHeight="1">
      <c r="A47" s="37" t="s">
        <v>214</v>
      </c>
      <c r="B47" s="37"/>
      <c r="C47" s="37"/>
      <c r="D47" s="37"/>
      <c r="E47" s="37"/>
      <c r="F47" s="42"/>
      <c r="G47" s="37"/>
      <c r="H47" s="37"/>
      <c r="I47" s="37"/>
      <c r="J47" s="37"/>
      <c r="K47" s="37"/>
      <c r="L47" s="37"/>
      <c r="M47" s="37"/>
      <c r="N47" s="37"/>
      <c r="O47" s="42"/>
      <c r="P47" s="42"/>
      <c r="Q47" s="37" t="s">
        <v>206</v>
      </c>
      <c r="R47" s="43" t="s">
        <v>205</v>
      </c>
      <c r="S47" s="44">
        <v>30</v>
      </c>
      <c r="T47" s="45">
        <v>31</v>
      </c>
      <c r="U47" s="45">
        <v>32.2</v>
      </c>
    </row>
    <row r="48" spans="1:21" ht="15" customHeight="1">
      <c r="A48" s="37" t="s">
        <v>245</v>
      </c>
      <c r="B48" s="37"/>
      <c r="C48" s="37"/>
      <c r="D48" s="37"/>
      <c r="E48" s="37"/>
      <c r="F48" s="42"/>
      <c r="G48" s="37"/>
      <c r="H48" s="37"/>
      <c r="I48" s="37"/>
      <c r="J48" s="37"/>
      <c r="K48" s="37"/>
      <c r="L48" s="37"/>
      <c r="M48" s="37"/>
      <c r="N48" s="37"/>
      <c r="O48" s="42"/>
      <c r="P48" s="42"/>
      <c r="Q48" s="71" t="s">
        <v>222</v>
      </c>
      <c r="R48" s="72" t="s">
        <v>223</v>
      </c>
      <c r="S48" s="44">
        <v>955.4</v>
      </c>
      <c r="T48" s="45">
        <v>971.8</v>
      </c>
      <c r="U48" s="45">
        <v>971.8</v>
      </c>
    </row>
    <row r="49" spans="1:21" ht="15" customHeight="1">
      <c r="A49" s="37" t="s">
        <v>246</v>
      </c>
      <c r="B49" s="37"/>
      <c r="C49" s="37"/>
      <c r="D49" s="37"/>
      <c r="E49" s="37"/>
      <c r="F49" s="42"/>
      <c r="G49" s="37"/>
      <c r="H49" s="37"/>
      <c r="I49" s="37"/>
      <c r="J49" s="37"/>
      <c r="K49" s="37"/>
      <c r="L49" s="37"/>
      <c r="M49" s="37"/>
      <c r="N49" s="37"/>
      <c r="O49" s="42"/>
      <c r="P49" s="42"/>
      <c r="Q49" s="71" t="s">
        <v>331</v>
      </c>
      <c r="R49" s="72" t="s">
        <v>332</v>
      </c>
      <c r="S49" s="80">
        <f>SUM(S50)</f>
        <v>585.8</v>
      </c>
      <c r="T49" s="80">
        <f>SUM(T50)</f>
        <v>0</v>
      </c>
      <c r="U49" s="80">
        <f>SUM(U50)</f>
        <v>0</v>
      </c>
    </row>
    <row r="50" spans="1:21" ht="25.5" customHeight="1">
      <c r="A50" s="37" t="s">
        <v>247</v>
      </c>
      <c r="B50" s="37"/>
      <c r="C50" s="37"/>
      <c r="D50" s="37"/>
      <c r="E50" s="37"/>
      <c r="F50" s="42"/>
      <c r="G50" s="37"/>
      <c r="H50" s="37"/>
      <c r="I50" s="37"/>
      <c r="J50" s="37"/>
      <c r="K50" s="37"/>
      <c r="L50" s="37"/>
      <c r="M50" s="37"/>
      <c r="N50" s="37"/>
      <c r="O50" s="42"/>
      <c r="P50" s="42"/>
      <c r="Q50" s="89" t="s">
        <v>333</v>
      </c>
      <c r="R50" s="72" t="s">
        <v>334</v>
      </c>
      <c r="S50" s="80">
        <v>585.8</v>
      </c>
      <c r="T50" s="80">
        <v>0</v>
      </c>
      <c r="U50" s="80">
        <v>0</v>
      </c>
    </row>
    <row r="51" spans="1:21" ht="15.75" customHeight="1">
      <c r="A51" s="35" t="s">
        <v>248</v>
      </c>
      <c r="B51" s="37"/>
      <c r="C51" s="37"/>
      <c r="D51" s="37"/>
      <c r="E51" s="37"/>
      <c r="F51" s="42"/>
      <c r="G51" s="37"/>
      <c r="H51" s="37"/>
      <c r="I51" s="37"/>
      <c r="J51" s="37"/>
      <c r="K51" s="37"/>
      <c r="L51" s="37"/>
      <c r="M51" s="37"/>
      <c r="N51" s="37"/>
      <c r="O51" s="42"/>
      <c r="P51" s="42"/>
      <c r="Q51" s="35" t="s">
        <v>109</v>
      </c>
      <c r="R51" s="39" t="s">
        <v>142</v>
      </c>
      <c r="S51" s="40">
        <f>SUM(S52+S79+S72+S74+S76)</f>
        <v>1203889.9</v>
      </c>
      <c r="T51" s="41">
        <f>SUM(T52,T79)</f>
        <v>1077065.5</v>
      </c>
      <c r="U51" s="41">
        <f>SUM(U52,U79)</f>
        <v>1063447.3</v>
      </c>
    </row>
    <row r="52" spans="1:21" ht="24">
      <c r="A52" s="35" t="s">
        <v>249</v>
      </c>
      <c r="B52" s="47" t="s">
        <v>55</v>
      </c>
      <c r="C52" s="47" t="s">
        <v>56</v>
      </c>
      <c r="D52" s="47" t="s">
        <v>107</v>
      </c>
      <c r="E52" s="47" t="s">
        <v>108</v>
      </c>
      <c r="F52" s="48"/>
      <c r="G52" s="47" t="s">
        <v>59</v>
      </c>
      <c r="H52" s="47" t="s">
        <v>60</v>
      </c>
      <c r="I52" s="47" t="s">
        <v>61</v>
      </c>
      <c r="J52" s="47" t="s">
        <v>0</v>
      </c>
      <c r="K52" s="47" t="s">
        <v>55</v>
      </c>
      <c r="L52" s="47" t="s">
        <v>62</v>
      </c>
      <c r="M52" s="47" t="s">
        <v>59</v>
      </c>
      <c r="N52" s="47" t="s">
        <v>1</v>
      </c>
      <c r="O52" s="48"/>
      <c r="P52" s="48"/>
      <c r="Q52" s="35" t="s">
        <v>143</v>
      </c>
      <c r="R52" s="39" t="s">
        <v>127</v>
      </c>
      <c r="S52" s="40">
        <f>SUM(S53,S61,S67,S56)</f>
        <v>1210313.4</v>
      </c>
      <c r="T52" s="41">
        <f>SUM(T53+T61+T67+T56)</f>
        <v>1078166.5</v>
      </c>
      <c r="U52" s="41">
        <f>SUM(U53,U61,U67,U56)</f>
        <v>1064548.3</v>
      </c>
    </row>
    <row r="53" spans="1:21" ht="11.25" customHeight="1">
      <c r="A53" s="37" t="s">
        <v>250</v>
      </c>
      <c r="B53" s="29" t="s">
        <v>55</v>
      </c>
      <c r="C53" s="29" t="s">
        <v>56</v>
      </c>
      <c r="D53" s="29" t="s">
        <v>112</v>
      </c>
      <c r="E53" s="29" t="s">
        <v>113</v>
      </c>
      <c r="F53" s="30"/>
      <c r="G53" s="29" t="s">
        <v>11</v>
      </c>
      <c r="H53" s="29" t="s">
        <v>12</v>
      </c>
      <c r="I53" s="29" t="s">
        <v>61</v>
      </c>
      <c r="J53" s="29" t="s">
        <v>0</v>
      </c>
      <c r="K53" s="29" t="s">
        <v>110</v>
      </c>
      <c r="L53" s="29" t="s">
        <v>111</v>
      </c>
      <c r="M53" s="29" t="s">
        <v>59</v>
      </c>
      <c r="N53" s="29" t="s">
        <v>1</v>
      </c>
      <c r="O53" s="30"/>
      <c r="P53" s="30"/>
      <c r="Q53" s="37" t="s">
        <v>186</v>
      </c>
      <c r="R53" s="43" t="s">
        <v>174</v>
      </c>
      <c r="S53" s="44">
        <f>SUM(S54:S55)</f>
        <v>669578</v>
      </c>
      <c r="T53" s="45">
        <f>SUM(T54:T55)</f>
        <v>593603</v>
      </c>
      <c r="U53" s="45">
        <f>SUM(U54:U55)</f>
        <v>544850</v>
      </c>
    </row>
    <row r="54" spans="1:21" ht="24" customHeight="1">
      <c r="A54" s="37" t="s">
        <v>251</v>
      </c>
      <c r="B54" s="29"/>
      <c r="C54" s="29"/>
      <c r="D54" s="29"/>
      <c r="E54" s="29"/>
      <c r="F54" s="30"/>
      <c r="G54" s="29"/>
      <c r="H54" s="29"/>
      <c r="I54" s="29"/>
      <c r="J54" s="29"/>
      <c r="K54" s="29"/>
      <c r="L54" s="29"/>
      <c r="M54" s="29"/>
      <c r="N54" s="29"/>
      <c r="O54" s="30"/>
      <c r="P54" s="30"/>
      <c r="Q54" s="37" t="s">
        <v>187</v>
      </c>
      <c r="R54" s="43" t="s">
        <v>204</v>
      </c>
      <c r="S54" s="44">
        <v>358219</v>
      </c>
      <c r="T54" s="45">
        <v>139156</v>
      </c>
      <c r="U54" s="45">
        <v>153115</v>
      </c>
    </row>
    <row r="55" spans="1:21" ht="24" customHeight="1">
      <c r="A55" s="37" t="s">
        <v>252</v>
      </c>
      <c r="B55" s="29"/>
      <c r="C55" s="29"/>
      <c r="D55" s="29"/>
      <c r="E55" s="29"/>
      <c r="F55" s="30"/>
      <c r="G55" s="29"/>
      <c r="H55" s="29"/>
      <c r="I55" s="29"/>
      <c r="J55" s="29"/>
      <c r="K55" s="29"/>
      <c r="L55" s="29"/>
      <c r="M55" s="29"/>
      <c r="N55" s="29"/>
      <c r="O55" s="30"/>
      <c r="P55" s="30"/>
      <c r="Q55" s="37" t="s">
        <v>195</v>
      </c>
      <c r="R55" s="43" t="s">
        <v>198</v>
      </c>
      <c r="S55" s="44">
        <v>311359</v>
      </c>
      <c r="T55" s="45">
        <v>454447</v>
      </c>
      <c r="U55" s="45">
        <v>391735</v>
      </c>
    </row>
    <row r="56" spans="1:21" ht="24" customHeight="1">
      <c r="A56" s="37" t="s">
        <v>305</v>
      </c>
      <c r="B56" s="29"/>
      <c r="C56" s="29"/>
      <c r="D56" s="29"/>
      <c r="E56" s="29"/>
      <c r="F56" s="30"/>
      <c r="G56" s="29"/>
      <c r="H56" s="29"/>
      <c r="I56" s="29"/>
      <c r="J56" s="29"/>
      <c r="K56" s="29"/>
      <c r="L56" s="29"/>
      <c r="M56" s="29"/>
      <c r="N56" s="29"/>
      <c r="O56" s="30"/>
      <c r="P56" s="30"/>
      <c r="Q56" s="71" t="s">
        <v>224</v>
      </c>
      <c r="R56" s="72" t="s">
        <v>225</v>
      </c>
      <c r="S56" s="44">
        <f>SUM(S57:S60)</f>
        <v>86750.8</v>
      </c>
      <c r="T56" s="45">
        <f>SUM(T57:T60)</f>
        <v>24627.4</v>
      </c>
      <c r="U56" s="45">
        <f>SUM(U57:U60)</f>
        <v>35612.2</v>
      </c>
    </row>
    <row r="57" spans="1:21" ht="24" customHeight="1">
      <c r="A57" s="37" t="s">
        <v>306</v>
      </c>
      <c r="B57" s="29"/>
      <c r="C57" s="29"/>
      <c r="D57" s="29"/>
      <c r="E57" s="29"/>
      <c r="F57" s="30"/>
      <c r="G57" s="29"/>
      <c r="H57" s="29"/>
      <c r="I57" s="29"/>
      <c r="J57" s="29"/>
      <c r="K57" s="29"/>
      <c r="L57" s="29"/>
      <c r="M57" s="29"/>
      <c r="N57" s="29"/>
      <c r="O57" s="30"/>
      <c r="P57" s="30"/>
      <c r="Q57" s="71" t="s">
        <v>236</v>
      </c>
      <c r="R57" s="72" t="s">
        <v>238</v>
      </c>
      <c r="S57" s="44">
        <f>SUM(S87:S88)</f>
        <v>52925.1</v>
      </c>
      <c r="T57" s="45">
        <f>SUM(T87:T88)</f>
        <v>0</v>
      </c>
      <c r="U57" s="45">
        <f>SUM(U87:U88)</f>
        <v>10000</v>
      </c>
    </row>
    <row r="58" spans="1:21" ht="59.25" customHeight="1">
      <c r="A58" s="37" t="s">
        <v>307</v>
      </c>
      <c r="B58" s="29"/>
      <c r="C58" s="29"/>
      <c r="D58" s="29"/>
      <c r="E58" s="29"/>
      <c r="F58" s="30"/>
      <c r="G58" s="29"/>
      <c r="H58" s="29"/>
      <c r="I58" s="29"/>
      <c r="J58" s="29"/>
      <c r="K58" s="29"/>
      <c r="L58" s="29"/>
      <c r="M58" s="29"/>
      <c r="N58" s="29"/>
      <c r="O58" s="30"/>
      <c r="P58" s="30"/>
      <c r="Q58" s="71" t="s">
        <v>265</v>
      </c>
      <c r="R58" s="72" t="s">
        <v>266</v>
      </c>
      <c r="S58" s="44">
        <v>1194.7</v>
      </c>
      <c r="T58" s="45">
        <v>0</v>
      </c>
      <c r="U58" s="45">
        <v>0</v>
      </c>
    </row>
    <row r="59" spans="1:21" ht="26.25" customHeight="1">
      <c r="A59" s="37" t="s">
        <v>308</v>
      </c>
      <c r="B59" s="29"/>
      <c r="C59" s="29"/>
      <c r="D59" s="29"/>
      <c r="E59" s="29"/>
      <c r="F59" s="30"/>
      <c r="G59" s="29"/>
      <c r="H59" s="29"/>
      <c r="I59" s="29"/>
      <c r="J59" s="29"/>
      <c r="K59" s="29"/>
      <c r="L59" s="29"/>
      <c r="M59" s="29"/>
      <c r="N59" s="29"/>
      <c r="O59" s="30"/>
      <c r="P59" s="30"/>
      <c r="Q59" s="71" t="s">
        <v>267</v>
      </c>
      <c r="R59" s="72" t="s">
        <v>268</v>
      </c>
      <c r="S59" s="44">
        <f>SUM(S91)</f>
        <v>814.4</v>
      </c>
      <c r="T59" s="45">
        <v>0</v>
      </c>
      <c r="U59" s="45">
        <v>0</v>
      </c>
    </row>
    <row r="60" spans="1:21" ht="12.75" customHeight="1">
      <c r="A60" s="37" t="s">
        <v>309</v>
      </c>
      <c r="B60" s="29"/>
      <c r="C60" s="29"/>
      <c r="D60" s="29"/>
      <c r="E60" s="29"/>
      <c r="F60" s="30"/>
      <c r="G60" s="29"/>
      <c r="H60" s="29"/>
      <c r="I60" s="29"/>
      <c r="J60" s="29"/>
      <c r="K60" s="29"/>
      <c r="L60" s="29"/>
      <c r="M60" s="29"/>
      <c r="N60" s="29"/>
      <c r="O60" s="30"/>
      <c r="P60" s="30"/>
      <c r="Q60" s="71" t="s">
        <v>226</v>
      </c>
      <c r="R60" s="72" t="s">
        <v>271</v>
      </c>
      <c r="S60" s="44">
        <f>SUM(S94:S101)</f>
        <v>31816.600000000002</v>
      </c>
      <c r="T60" s="45">
        <f>SUM(T94:T99)</f>
        <v>24627.4</v>
      </c>
      <c r="U60" s="45">
        <f>SUM(U94:U99)</f>
        <v>25612.2</v>
      </c>
    </row>
    <row r="61" spans="1:21" ht="21.75" customHeight="1">
      <c r="A61" s="37" t="s">
        <v>310</v>
      </c>
      <c r="B61" s="29"/>
      <c r="C61" s="29"/>
      <c r="D61" s="29"/>
      <c r="E61" s="29"/>
      <c r="F61" s="30"/>
      <c r="G61" s="29"/>
      <c r="H61" s="29"/>
      <c r="I61" s="29"/>
      <c r="J61" s="29"/>
      <c r="K61" s="29"/>
      <c r="L61" s="29"/>
      <c r="M61" s="29"/>
      <c r="N61" s="29"/>
      <c r="O61" s="30"/>
      <c r="P61" s="30"/>
      <c r="Q61" s="37" t="s">
        <v>188</v>
      </c>
      <c r="R61" s="43" t="s">
        <v>175</v>
      </c>
      <c r="S61" s="44">
        <f>SUM(S62:S66)</f>
        <v>420307.4</v>
      </c>
      <c r="T61" s="45">
        <f>SUM(T62:T66)</f>
        <v>444027</v>
      </c>
      <c r="U61" s="45">
        <f>SUM(U62:U66)</f>
        <v>468015</v>
      </c>
    </row>
    <row r="62" spans="1:21" ht="25.5" customHeight="1">
      <c r="A62" s="37" t="s">
        <v>311</v>
      </c>
      <c r="B62" s="29"/>
      <c r="C62" s="29"/>
      <c r="D62" s="29"/>
      <c r="E62" s="29"/>
      <c r="F62" s="30"/>
      <c r="G62" s="29"/>
      <c r="H62" s="29"/>
      <c r="I62" s="29"/>
      <c r="J62" s="29"/>
      <c r="K62" s="29"/>
      <c r="L62" s="29"/>
      <c r="M62" s="29"/>
      <c r="N62" s="29"/>
      <c r="O62" s="30"/>
      <c r="P62" s="30"/>
      <c r="Q62" s="37" t="s">
        <v>189</v>
      </c>
      <c r="R62" s="43" t="s">
        <v>176</v>
      </c>
      <c r="S62" s="44">
        <v>2544.1</v>
      </c>
      <c r="T62" s="45">
        <v>2645.9</v>
      </c>
      <c r="U62" s="45">
        <v>2751.7</v>
      </c>
    </row>
    <row r="63" spans="1:21" ht="24">
      <c r="A63" s="37" t="s">
        <v>312</v>
      </c>
      <c r="B63" s="29"/>
      <c r="C63" s="29"/>
      <c r="D63" s="29"/>
      <c r="E63" s="29"/>
      <c r="F63" s="30"/>
      <c r="G63" s="29"/>
      <c r="H63" s="29"/>
      <c r="I63" s="29"/>
      <c r="J63" s="29"/>
      <c r="K63" s="29"/>
      <c r="L63" s="29"/>
      <c r="M63" s="29"/>
      <c r="N63" s="29"/>
      <c r="O63" s="30"/>
      <c r="P63" s="30"/>
      <c r="Q63" s="37" t="s">
        <v>190</v>
      </c>
      <c r="R63" s="43" t="s">
        <v>272</v>
      </c>
      <c r="S63" s="44">
        <f>SUM(S104:S112)</f>
        <v>89297</v>
      </c>
      <c r="T63" s="45">
        <f>SUM(T104:T112)</f>
        <v>92406.1</v>
      </c>
      <c r="U63" s="45">
        <f>SUM(U104:U112)</f>
        <v>95682.9</v>
      </c>
    </row>
    <row r="64" spans="1:21" ht="25.5" customHeight="1">
      <c r="A64" s="37" t="s">
        <v>313</v>
      </c>
      <c r="B64" s="29"/>
      <c r="C64" s="29"/>
      <c r="D64" s="29"/>
      <c r="E64" s="29"/>
      <c r="F64" s="30"/>
      <c r="G64" s="29"/>
      <c r="H64" s="29"/>
      <c r="I64" s="29"/>
      <c r="J64" s="29"/>
      <c r="K64" s="29"/>
      <c r="L64" s="29"/>
      <c r="M64" s="29"/>
      <c r="N64" s="29"/>
      <c r="O64" s="30"/>
      <c r="P64" s="30"/>
      <c r="Q64" s="37" t="s">
        <v>191</v>
      </c>
      <c r="R64" s="43" t="s">
        <v>128</v>
      </c>
      <c r="S64" s="44">
        <v>4730.7</v>
      </c>
      <c r="T64" s="45">
        <v>4787.2</v>
      </c>
      <c r="U64" s="45">
        <v>4771.2</v>
      </c>
    </row>
    <row r="65" spans="1:21" ht="37.5" customHeight="1">
      <c r="A65" s="37" t="s">
        <v>314</v>
      </c>
      <c r="B65" s="29"/>
      <c r="C65" s="29"/>
      <c r="D65" s="29"/>
      <c r="E65" s="29"/>
      <c r="F65" s="30"/>
      <c r="G65" s="29"/>
      <c r="H65" s="29"/>
      <c r="I65" s="29"/>
      <c r="J65" s="29"/>
      <c r="K65" s="29"/>
      <c r="L65" s="29"/>
      <c r="M65" s="29"/>
      <c r="N65" s="29"/>
      <c r="O65" s="30"/>
      <c r="P65" s="30"/>
      <c r="Q65" s="71" t="s">
        <v>230</v>
      </c>
      <c r="R65" s="72" t="s">
        <v>231</v>
      </c>
      <c r="S65" s="44">
        <v>16.6</v>
      </c>
      <c r="T65" s="45">
        <v>17.8</v>
      </c>
      <c r="U65" s="45">
        <v>20.2</v>
      </c>
    </row>
    <row r="66" spans="1:21" ht="14.25" customHeight="1">
      <c r="A66" s="37" t="s">
        <v>315</v>
      </c>
      <c r="B66" s="29"/>
      <c r="C66" s="29"/>
      <c r="D66" s="29"/>
      <c r="E66" s="29"/>
      <c r="F66" s="30"/>
      <c r="G66" s="29"/>
      <c r="H66" s="29"/>
      <c r="I66" s="29"/>
      <c r="J66" s="29"/>
      <c r="K66" s="29"/>
      <c r="L66" s="29"/>
      <c r="M66" s="29"/>
      <c r="N66" s="29"/>
      <c r="O66" s="30"/>
      <c r="P66" s="30"/>
      <c r="Q66" s="37" t="s">
        <v>192</v>
      </c>
      <c r="R66" s="43" t="s">
        <v>273</v>
      </c>
      <c r="S66" s="44">
        <f>SUM(S115:S116)</f>
        <v>323719</v>
      </c>
      <c r="T66" s="45">
        <f>SUM(T115:T116)</f>
        <v>344170</v>
      </c>
      <c r="U66" s="45">
        <f>SUM(U115:U116)</f>
        <v>364789</v>
      </c>
    </row>
    <row r="67" spans="1:21" ht="12.75" customHeight="1">
      <c r="A67" s="37" t="s">
        <v>316</v>
      </c>
      <c r="B67" s="29"/>
      <c r="C67" s="29"/>
      <c r="D67" s="29"/>
      <c r="E67" s="29"/>
      <c r="F67" s="30"/>
      <c r="G67" s="29"/>
      <c r="H67" s="29"/>
      <c r="I67" s="29"/>
      <c r="J67" s="29"/>
      <c r="K67" s="29"/>
      <c r="L67" s="29"/>
      <c r="M67" s="29"/>
      <c r="N67" s="29"/>
      <c r="O67" s="30"/>
      <c r="P67" s="30"/>
      <c r="Q67" s="37" t="s">
        <v>193</v>
      </c>
      <c r="R67" s="43" t="s">
        <v>115</v>
      </c>
      <c r="S67" s="44">
        <f>SUM(S68:S71)</f>
        <v>33677.2</v>
      </c>
      <c r="T67" s="45">
        <f>SUM(T68:T71)</f>
        <v>15909.099999999999</v>
      </c>
      <c r="U67" s="45">
        <f>SUM(U68:U71)</f>
        <v>16071.1</v>
      </c>
    </row>
    <row r="68" spans="1:21" ht="48.75" customHeight="1">
      <c r="A68" s="37" t="s">
        <v>317</v>
      </c>
      <c r="B68" s="29"/>
      <c r="C68" s="29"/>
      <c r="D68" s="29"/>
      <c r="E68" s="29"/>
      <c r="F68" s="30"/>
      <c r="G68" s="29"/>
      <c r="H68" s="29"/>
      <c r="I68" s="29"/>
      <c r="J68" s="29"/>
      <c r="K68" s="29"/>
      <c r="L68" s="29"/>
      <c r="M68" s="29"/>
      <c r="N68" s="29"/>
      <c r="O68" s="30"/>
      <c r="P68" s="30"/>
      <c r="Q68" s="37" t="s">
        <v>194</v>
      </c>
      <c r="R68" s="43" t="s">
        <v>274</v>
      </c>
      <c r="S68" s="44">
        <f>SUM(S119:S120)</f>
        <v>6205.8</v>
      </c>
      <c r="T68" s="45">
        <f>SUM(T119:T120)</f>
        <v>6477.8</v>
      </c>
      <c r="U68" s="45">
        <f>SUM(U119:U120)</f>
        <v>6737.4</v>
      </c>
    </row>
    <row r="69" spans="1:21" ht="48.75" customHeight="1">
      <c r="A69" s="37" t="s">
        <v>318</v>
      </c>
      <c r="B69" s="29"/>
      <c r="C69" s="29"/>
      <c r="D69" s="29"/>
      <c r="E69" s="29"/>
      <c r="F69" s="30"/>
      <c r="G69" s="29"/>
      <c r="H69" s="29"/>
      <c r="I69" s="29"/>
      <c r="J69" s="29"/>
      <c r="K69" s="29"/>
      <c r="L69" s="29"/>
      <c r="M69" s="29"/>
      <c r="N69" s="29"/>
      <c r="O69" s="30"/>
      <c r="P69" s="30"/>
      <c r="Q69" s="71" t="s">
        <v>283</v>
      </c>
      <c r="R69" s="72" t="s">
        <v>284</v>
      </c>
      <c r="S69" s="80">
        <v>3724.2</v>
      </c>
      <c r="T69" s="81">
        <v>0</v>
      </c>
      <c r="U69" s="81">
        <v>0</v>
      </c>
    </row>
    <row r="70" spans="1:21" ht="48.75" customHeight="1">
      <c r="A70" s="37" t="s">
        <v>319</v>
      </c>
      <c r="B70" s="29"/>
      <c r="C70" s="29"/>
      <c r="D70" s="29"/>
      <c r="E70" s="29"/>
      <c r="F70" s="30"/>
      <c r="G70" s="29"/>
      <c r="H70" s="29"/>
      <c r="I70" s="29"/>
      <c r="J70" s="29"/>
      <c r="K70" s="29"/>
      <c r="L70" s="29"/>
      <c r="M70" s="29"/>
      <c r="N70" s="29"/>
      <c r="O70" s="30"/>
      <c r="P70" s="30"/>
      <c r="Q70" s="71" t="s">
        <v>285</v>
      </c>
      <c r="R70" s="72" t="s">
        <v>286</v>
      </c>
      <c r="S70" s="80">
        <v>13027</v>
      </c>
      <c r="T70" s="81">
        <v>0</v>
      </c>
      <c r="U70" s="81">
        <v>0</v>
      </c>
    </row>
    <row r="71" spans="1:21" ht="23.25" customHeight="1">
      <c r="A71" s="37" t="s">
        <v>320</v>
      </c>
      <c r="B71" s="29"/>
      <c r="C71" s="29"/>
      <c r="D71" s="29"/>
      <c r="E71" s="29"/>
      <c r="F71" s="30"/>
      <c r="G71" s="29"/>
      <c r="H71" s="29"/>
      <c r="I71" s="29"/>
      <c r="J71" s="29"/>
      <c r="K71" s="29"/>
      <c r="L71" s="29"/>
      <c r="M71" s="29"/>
      <c r="N71" s="29"/>
      <c r="O71" s="30"/>
      <c r="P71" s="30"/>
      <c r="Q71" s="71" t="s">
        <v>277</v>
      </c>
      <c r="R71" s="72" t="s">
        <v>278</v>
      </c>
      <c r="S71" s="44">
        <f>SUM(S123:S124)</f>
        <v>10720.2</v>
      </c>
      <c r="T71" s="45">
        <f>SUM(T123:T124)</f>
        <v>9431.3</v>
      </c>
      <c r="U71" s="45">
        <f>SUM(U123:U124)</f>
        <v>9333.7</v>
      </c>
    </row>
    <row r="72" spans="1:21" ht="23.25" customHeight="1">
      <c r="A72" s="37" t="s">
        <v>321</v>
      </c>
      <c r="B72" s="29"/>
      <c r="C72" s="29"/>
      <c r="D72" s="29"/>
      <c r="E72" s="29"/>
      <c r="F72" s="30"/>
      <c r="G72" s="29"/>
      <c r="H72" s="29"/>
      <c r="I72" s="29"/>
      <c r="J72" s="29"/>
      <c r="K72" s="29"/>
      <c r="L72" s="29"/>
      <c r="M72" s="29"/>
      <c r="N72" s="29"/>
      <c r="O72" s="30"/>
      <c r="P72" s="30"/>
      <c r="Q72" s="75" t="s">
        <v>287</v>
      </c>
      <c r="R72" s="86" t="s">
        <v>288</v>
      </c>
      <c r="S72" s="77">
        <f>SUM(S73)</f>
        <v>47.8</v>
      </c>
      <c r="T72" s="78">
        <v>0</v>
      </c>
      <c r="U72" s="78">
        <v>0</v>
      </c>
    </row>
    <row r="73" spans="1:21" ht="23.25" customHeight="1">
      <c r="A73" s="37" t="s">
        <v>322</v>
      </c>
      <c r="B73" s="29"/>
      <c r="C73" s="29"/>
      <c r="D73" s="29"/>
      <c r="E73" s="29"/>
      <c r="F73" s="30"/>
      <c r="G73" s="29"/>
      <c r="H73" s="29"/>
      <c r="I73" s="29"/>
      <c r="J73" s="29"/>
      <c r="K73" s="29"/>
      <c r="L73" s="29"/>
      <c r="M73" s="29"/>
      <c r="N73" s="29"/>
      <c r="O73" s="30"/>
      <c r="P73" s="30"/>
      <c r="Q73" s="71" t="s">
        <v>289</v>
      </c>
      <c r="R73" s="72" t="s">
        <v>290</v>
      </c>
      <c r="S73" s="80">
        <v>47.8</v>
      </c>
      <c r="T73" s="81">
        <v>0</v>
      </c>
      <c r="U73" s="81">
        <v>0</v>
      </c>
    </row>
    <row r="74" spans="1:21" ht="15.75" customHeight="1">
      <c r="A74" s="37" t="s">
        <v>323</v>
      </c>
      <c r="B74" s="29"/>
      <c r="C74" s="29"/>
      <c r="D74" s="29"/>
      <c r="E74" s="29"/>
      <c r="F74" s="30"/>
      <c r="G74" s="29"/>
      <c r="H74" s="29"/>
      <c r="I74" s="29"/>
      <c r="J74" s="29"/>
      <c r="K74" s="29"/>
      <c r="L74" s="29"/>
      <c r="M74" s="29"/>
      <c r="N74" s="29"/>
      <c r="O74" s="30"/>
      <c r="P74" s="30"/>
      <c r="Q74" s="75" t="s">
        <v>291</v>
      </c>
      <c r="R74" s="86" t="s">
        <v>292</v>
      </c>
      <c r="S74" s="77">
        <f>SUM(S75)</f>
        <v>20</v>
      </c>
      <c r="T74" s="78">
        <v>0</v>
      </c>
      <c r="U74" s="78">
        <v>0</v>
      </c>
    </row>
    <row r="75" spans="1:21" ht="23.25" customHeight="1">
      <c r="A75" s="37" t="s">
        <v>324</v>
      </c>
      <c r="B75" s="29"/>
      <c r="C75" s="29"/>
      <c r="D75" s="29"/>
      <c r="E75" s="29"/>
      <c r="F75" s="30"/>
      <c r="G75" s="29"/>
      <c r="H75" s="29"/>
      <c r="I75" s="29"/>
      <c r="J75" s="29"/>
      <c r="K75" s="29"/>
      <c r="L75" s="29"/>
      <c r="M75" s="29"/>
      <c r="N75" s="29"/>
      <c r="O75" s="30"/>
      <c r="P75" s="30"/>
      <c r="Q75" s="71" t="s">
        <v>293</v>
      </c>
      <c r="R75" s="72" t="s">
        <v>294</v>
      </c>
      <c r="S75" s="80">
        <v>20</v>
      </c>
      <c r="T75" s="81">
        <v>0</v>
      </c>
      <c r="U75" s="81">
        <v>0</v>
      </c>
    </row>
    <row r="76" spans="1:21" ht="62.25" customHeight="1">
      <c r="A76" s="37" t="s">
        <v>325</v>
      </c>
      <c r="B76" s="29"/>
      <c r="C76" s="29"/>
      <c r="D76" s="29"/>
      <c r="E76" s="29"/>
      <c r="F76" s="30"/>
      <c r="G76" s="29"/>
      <c r="H76" s="29"/>
      <c r="I76" s="29"/>
      <c r="J76" s="29"/>
      <c r="K76" s="29"/>
      <c r="L76" s="29"/>
      <c r="M76" s="29"/>
      <c r="N76" s="29"/>
      <c r="O76" s="30"/>
      <c r="P76" s="30"/>
      <c r="Q76" s="75" t="s">
        <v>295</v>
      </c>
      <c r="R76" s="87" t="s">
        <v>296</v>
      </c>
      <c r="S76" s="77">
        <f>SUM(S77:S78)</f>
        <v>398</v>
      </c>
      <c r="T76" s="78">
        <f>SUM(T77:T78)</f>
        <v>0</v>
      </c>
      <c r="U76" s="78">
        <f>SUM(U77:U78)</f>
        <v>0</v>
      </c>
    </row>
    <row r="77" spans="1:21" ht="25.5" customHeight="1">
      <c r="A77" s="37" t="s">
        <v>326</v>
      </c>
      <c r="B77" s="29"/>
      <c r="C77" s="29"/>
      <c r="D77" s="29"/>
      <c r="E77" s="29"/>
      <c r="F77" s="30"/>
      <c r="G77" s="29"/>
      <c r="H77" s="29"/>
      <c r="I77" s="29"/>
      <c r="J77" s="29"/>
      <c r="K77" s="29"/>
      <c r="L77" s="29"/>
      <c r="M77" s="29"/>
      <c r="N77" s="29"/>
      <c r="O77" s="30"/>
      <c r="P77" s="30"/>
      <c r="Q77" s="71" t="s">
        <v>303</v>
      </c>
      <c r="R77" s="88" t="s">
        <v>304</v>
      </c>
      <c r="S77" s="80">
        <v>300</v>
      </c>
      <c r="T77" s="81">
        <v>0</v>
      </c>
      <c r="U77" s="81">
        <v>0</v>
      </c>
    </row>
    <row r="78" spans="1:21" ht="37.5" customHeight="1">
      <c r="A78" s="37" t="s">
        <v>327</v>
      </c>
      <c r="B78" s="29"/>
      <c r="C78" s="29"/>
      <c r="D78" s="29"/>
      <c r="E78" s="29"/>
      <c r="F78" s="30"/>
      <c r="G78" s="29"/>
      <c r="H78" s="29"/>
      <c r="I78" s="29"/>
      <c r="J78" s="29"/>
      <c r="K78" s="29"/>
      <c r="L78" s="29"/>
      <c r="M78" s="29"/>
      <c r="N78" s="29"/>
      <c r="O78" s="30"/>
      <c r="P78" s="30"/>
      <c r="Q78" s="71" t="s">
        <v>297</v>
      </c>
      <c r="R78" s="88" t="s">
        <v>298</v>
      </c>
      <c r="S78" s="80">
        <v>98</v>
      </c>
      <c r="T78" s="81">
        <v>0</v>
      </c>
      <c r="U78" s="81">
        <v>0</v>
      </c>
    </row>
    <row r="79" spans="1:21" ht="39" customHeight="1">
      <c r="A79" s="71" t="s">
        <v>328</v>
      </c>
      <c r="B79" s="73"/>
      <c r="C79" s="73"/>
      <c r="D79" s="73"/>
      <c r="E79" s="73"/>
      <c r="F79" s="74"/>
      <c r="G79" s="73"/>
      <c r="H79" s="73"/>
      <c r="I79" s="73"/>
      <c r="J79" s="73"/>
      <c r="K79" s="73"/>
      <c r="L79" s="73"/>
      <c r="M79" s="73"/>
      <c r="N79" s="73"/>
      <c r="O79" s="74"/>
      <c r="P79" s="74"/>
      <c r="Q79" s="75" t="s">
        <v>253</v>
      </c>
      <c r="R79" s="76" t="s">
        <v>254</v>
      </c>
      <c r="S79" s="77">
        <f>SUM(S80:S82)</f>
        <v>-6889.299999999999</v>
      </c>
      <c r="T79" s="78">
        <f>SUM(T80)</f>
        <v>-1101</v>
      </c>
      <c r="U79" s="78">
        <f>SUM(U80)</f>
        <v>-1101</v>
      </c>
    </row>
    <row r="80" spans="1:21" ht="51" customHeight="1">
      <c r="A80" s="71" t="s">
        <v>329</v>
      </c>
      <c r="B80" s="73"/>
      <c r="C80" s="73"/>
      <c r="D80" s="73"/>
      <c r="E80" s="73"/>
      <c r="F80" s="74"/>
      <c r="G80" s="73"/>
      <c r="H80" s="73"/>
      <c r="I80" s="73"/>
      <c r="J80" s="73"/>
      <c r="K80" s="73"/>
      <c r="L80" s="73"/>
      <c r="M80" s="73"/>
      <c r="N80" s="73"/>
      <c r="O80" s="74"/>
      <c r="P80" s="74"/>
      <c r="Q80" s="71" t="s">
        <v>258</v>
      </c>
      <c r="R80" s="79" t="s">
        <v>259</v>
      </c>
      <c r="S80" s="80">
        <v>-1101</v>
      </c>
      <c r="T80" s="81">
        <v>-1101</v>
      </c>
      <c r="U80" s="81">
        <v>-1101</v>
      </c>
    </row>
    <row r="81" spans="1:21" ht="48.75" customHeight="1">
      <c r="A81" s="71" t="s">
        <v>330</v>
      </c>
      <c r="B81" s="73"/>
      <c r="C81" s="73"/>
      <c r="D81" s="73"/>
      <c r="E81" s="73"/>
      <c r="F81" s="74"/>
      <c r="G81" s="73"/>
      <c r="H81" s="73"/>
      <c r="I81" s="73"/>
      <c r="J81" s="73"/>
      <c r="K81" s="73"/>
      <c r="L81" s="73"/>
      <c r="M81" s="73"/>
      <c r="N81" s="73"/>
      <c r="O81" s="74"/>
      <c r="P81" s="74"/>
      <c r="Q81" s="71" t="s">
        <v>299</v>
      </c>
      <c r="R81" s="79" t="s">
        <v>300</v>
      </c>
      <c r="S81" s="80">
        <v>-255.4</v>
      </c>
      <c r="T81" s="81">
        <v>0</v>
      </c>
      <c r="U81" s="81">
        <v>0</v>
      </c>
    </row>
    <row r="82" spans="1:21" ht="39" customHeight="1">
      <c r="A82" s="71" t="s">
        <v>335</v>
      </c>
      <c r="B82" s="73"/>
      <c r="C82" s="73"/>
      <c r="D82" s="73"/>
      <c r="E82" s="73"/>
      <c r="F82" s="74"/>
      <c r="G82" s="73"/>
      <c r="H82" s="73"/>
      <c r="I82" s="73"/>
      <c r="J82" s="73"/>
      <c r="K82" s="73"/>
      <c r="L82" s="73"/>
      <c r="M82" s="73"/>
      <c r="N82" s="73"/>
      <c r="O82" s="74"/>
      <c r="P82" s="74"/>
      <c r="Q82" s="71" t="s">
        <v>301</v>
      </c>
      <c r="R82" s="79" t="s">
        <v>302</v>
      </c>
      <c r="S82" s="80">
        <v>-5532.9</v>
      </c>
      <c r="T82" s="81">
        <v>0</v>
      </c>
      <c r="U82" s="81">
        <v>0</v>
      </c>
    </row>
    <row r="83" spans="1:21" ht="12.75">
      <c r="A83" s="35" t="s">
        <v>336</v>
      </c>
      <c r="B83" s="47" t="s">
        <v>55</v>
      </c>
      <c r="C83" s="47" t="s">
        <v>56</v>
      </c>
      <c r="D83" s="47" t="s">
        <v>103</v>
      </c>
      <c r="E83" s="47" t="s">
        <v>60</v>
      </c>
      <c r="F83" s="48"/>
      <c r="G83" s="47" t="s">
        <v>59</v>
      </c>
      <c r="H83" s="47" t="s">
        <v>60</v>
      </c>
      <c r="I83" s="47" t="s">
        <v>61</v>
      </c>
      <c r="J83" s="47" t="s">
        <v>0</v>
      </c>
      <c r="K83" s="47" t="s">
        <v>55</v>
      </c>
      <c r="L83" s="47" t="s">
        <v>62</v>
      </c>
      <c r="M83" s="47" t="s">
        <v>59</v>
      </c>
      <c r="N83" s="47" t="s">
        <v>1</v>
      </c>
      <c r="O83" s="48"/>
      <c r="P83" s="48"/>
      <c r="Q83" s="47" t="s">
        <v>23</v>
      </c>
      <c r="R83" s="39" t="s">
        <v>121</v>
      </c>
      <c r="S83" s="40">
        <f>SUM(S51,S13,)</f>
        <v>1532075.7</v>
      </c>
      <c r="T83" s="41">
        <f>SUM(T51,T13)</f>
        <v>1443544.5</v>
      </c>
      <c r="U83" s="41">
        <f>SUM(U13,U51)</f>
        <v>1474675.3</v>
      </c>
    </row>
    <row r="84" spans="1:21" ht="12.75">
      <c r="A84" s="64"/>
      <c r="B84" s="65"/>
      <c r="C84" s="65"/>
      <c r="D84" s="65"/>
      <c r="E84" s="65"/>
      <c r="F84" s="66"/>
      <c r="G84" s="65"/>
      <c r="H84" s="65"/>
      <c r="I84" s="65"/>
      <c r="J84" s="65"/>
      <c r="K84" s="65"/>
      <c r="L84" s="65"/>
      <c r="M84" s="65"/>
      <c r="N84" s="65"/>
      <c r="O84" s="66"/>
      <c r="P84" s="66"/>
      <c r="Q84" s="65"/>
      <c r="R84" s="67"/>
      <c r="S84" s="68"/>
      <c r="T84" s="69"/>
      <c r="U84" s="69"/>
    </row>
    <row r="85" spans="1:21" ht="12.75">
      <c r="A85" s="64"/>
      <c r="B85" s="65"/>
      <c r="C85" s="65"/>
      <c r="D85" s="65"/>
      <c r="E85" s="65"/>
      <c r="F85" s="66"/>
      <c r="G85" s="65"/>
      <c r="H85" s="65"/>
      <c r="I85" s="65"/>
      <c r="J85" s="65"/>
      <c r="K85" s="65"/>
      <c r="L85" s="65"/>
      <c r="M85" s="65"/>
      <c r="N85" s="65"/>
      <c r="O85" s="66"/>
      <c r="P85" s="66"/>
      <c r="Q85" s="65"/>
      <c r="R85" s="67"/>
      <c r="S85" s="68"/>
      <c r="T85" s="69"/>
      <c r="U85" s="69"/>
    </row>
    <row r="86" spans="1:21" ht="12.75">
      <c r="A86" s="49" t="s">
        <v>207</v>
      </c>
      <c r="B86" s="50"/>
      <c r="C86" s="50"/>
      <c r="D86" s="50"/>
      <c r="E86" s="50"/>
      <c r="F86" s="51"/>
      <c r="G86" s="50"/>
      <c r="H86" s="50"/>
      <c r="I86" s="50"/>
      <c r="J86" s="50"/>
      <c r="K86" s="50"/>
      <c r="L86" s="50"/>
      <c r="M86" s="50"/>
      <c r="N86" s="50"/>
      <c r="O86" s="51"/>
      <c r="P86" s="51"/>
      <c r="Q86" s="53" t="s">
        <v>124</v>
      </c>
      <c r="R86" s="60"/>
      <c r="S86" s="52"/>
      <c r="T86" s="59"/>
      <c r="U86" s="59"/>
    </row>
    <row r="87" spans="1:21" ht="12.75">
      <c r="A87" s="49"/>
      <c r="B87" s="50"/>
      <c r="C87" s="50"/>
      <c r="D87" s="50"/>
      <c r="E87" s="50"/>
      <c r="F87" s="51"/>
      <c r="G87" s="50"/>
      <c r="H87" s="50"/>
      <c r="I87" s="50"/>
      <c r="J87" s="50"/>
      <c r="K87" s="50"/>
      <c r="L87" s="50"/>
      <c r="M87" s="50"/>
      <c r="N87" s="50"/>
      <c r="O87" s="51"/>
      <c r="P87" s="51"/>
      <c r="Q87" s="105" t="s">
        <v>237</v>
      </c>
      <c r="R87" s="105"/>
      <c r="S87" s="56">
        <v>52925.1</v>
      </c>
      <c r="T87" s="56">
        <v>0</v>
      </c>
      <c r="U87" s="56">
        <v>0</v>
      </c>
    </row>
    <row r="88" spans="1:21" ht="24" customHeight="1">
      <c r="A88" s="49"/>
      <c r="B88" s="50"/>
      <c r="C88" s="50"/>
      <c r="D88" s="50"/>
      <c r="E88" s="50"/>
      <c r="F88" s="51"/>
      <c r="G88" s="50"/>
      <c r="H88" s="50"/>
      <c r="I88" s="50"/>
      <c r="J88" s="50"/>
      <c r="K88" s="50"/>
      <c r="L88" s="50"/>
      <c r="M88" s="50"/>
      <c r="N88" s="50"/>
      <c r="O88" s="51"/>
      <c r="P88" s="51"/>
      <c r="Q88" s="105" t="s">
        <v>244</v>
      </c>
      <c r="R88" s="105"/>
      <c r="S88" s="56">
        <v>0</v>
      </c>
      <c r="T88" s="56">
        <v>0</v>
      </c>
      <c r="U88" s="56">
        <v>10000</v>
      </c>
    </row>
    <row r="89" spans="1:21" ht="11.25" customHeight="1">
      <c r="A89" s="49"/>
      <c r="B89" s="50"/>
      <c r="C89" s="50"/>
      <c r="D89" s="50"/>
      <c r="E89" s="50"/>
      <c r="F89" s="51"/>
      <c r="G89" s="50"/>
      <c r="H89" s="50"/>
      <c r="I89" s="50"/>
      <c r="J89" s="50"/>
      <c r="K89" s="50"/>
      <c r="L89" s="50"/>
      <c r="M89" s="50"/>
      <c r="N89" s="50"/>
      <c r="O89" s="51"/>
      <c r="P89" s="51"/>
      <c r="Q89" s="83"/>
      <c r="R89" s="83"/>
      <c r="S89" s="82"/>
      <c r="T89" s="82"/>
      <c r="U89" s="82"/>
    </row>
    <row r="90" spans="1:21" ht="14.25" customHeight="1">
      <c r="A90" s="49" t="s">
        <v>227</v>
      </c>
      <c r="B90" s="50"/>
      <c r="C90" s="50"/>
      <c r="D90" s="50"/>
      <c r="E90" s="50"/>
      <c r="F90" s="51"/>
      <c r="G90" s="50"/>
      <c r="H90" s="50"/>
      <c r="I90" s="50"/>
      <c r="J90" s="50"/>
      <c r="K90" s="50"/>
      <c r="L90" s="50"/>
      <c r="M90" s="50"/>
      <c r="N90" s="50"/>
      <c r="O90" s="51"/>
      <c r="P90" s="51"/>
      <c r="Q90" s="53" t="s">
        <v>124</v>
      </c>
      <c r="R90" s="60"/>
      <c r="S90" s="52"/>
      <c r="T90" s="59"/>
      <c r="U90" s="59"/>
    </row>
    <row r="91" spans="1:21" ht="24" customHeight="1">
      <c r="A91" s="49"/>
      <c r="B91" s="50"/>
      <c r="C91" s="50"/>
      <c r="D91" s="50"/>
      <c r="E91" s="50"/>
      <c r="F91" s="51"/>
      <c r="G91" s="50"/>
      <c r="H91" s="50"/>
      <c r="I91" s="50"/>
      <c r="J91" s="50"/>
      <c r="K91" s="50"/>
      <c r="L91" s="50"/>
      <c r="M91" s="50"/>
      <c r="N91" s="50"/>
      <c r="O91" s="51"/>
      <c r="P91" s="51"/>
      <c r="Q91" s="105" t="s">
        <v>270</v>
      </c>
      <c r="R91" s="105"/>
      <c r="S91" s="56">
        <v>814.4</v>
      </c>
      <c r="T91" s="56">
        <v>0</v>
      </c>
      <c r="U91" s="56">
        <v>0</v>
      </c>
    </row>
    <row r="92" spans="1:21" ht="12.75">
      <c r="A92" s="49"/>
      <c r="B92" s="50"/>
      <c r="C92" s="50"/>
      <c r="D92" s="50"/>
      <c r="E92" s="50"/>
      <c r="F92" s="51"/>
      <c r="G92" s="50"/>
      <c r="H92" s="50"/>
      <c r="I92" s="50"/>
      <c r="J92" s="50"/>
      <c r="K92" s="50"/>
      <c r="L92" s="50"/>
      <c r="M92" s="50"/>
      <c r="N92" s="50"/>
      <c r="O92" s="51"/>
      <c r="P92" s="51"/>
      <c r="Q92" s="53"/>
      <c r="R92" s="60"/>
      <c r="S92" s="52"/>
      <c r="T92" s="59"/>
      <c r="U92" s="59"/>
    </row>
    <row r="93" spans="1:21" ht="12.75">
      <c r="A93" s="49" t="s">
        <v>240</v>
      </c>
      <c r="B93" s="50"/>
      <c r="C93" s="50"/>
      <c r="D93" s="50"/>
      <c r="E93" s="50"/>
      <c r="F93" s="51"/>
      <c r="G93" s="50"/>
      <c r="H93" s="50"/>
      <c r="I93" s="50"/>
      <c r="J93" s="50"/>
      <c r="K93" s="50"/>
      <c r="L93" s="50"/>
      <c r="M93" s="50"/>
      <c r="N93" s="50"/>
      <c r="O93" s="51"/>
      <c r="P93" s="51"/>
      <c r="Q93" s="53" t="s">
        <v>124</v>
      </c>
      <c r="R93" s="60"/>
      <c r="S93" s="52"/>
      <c r="T93" s="59"/>
      <c r="U93" s="59"/>
    </row>
    <row r="94" spans="1:21" ht="26.25" customHeight="1">
      <c r="A94" s="61"/>
      <c r="B94" s="50"/>
      <c r="C94" s="50"/>
      <c r="D94" s="50"/>
      <c r="E94" s="50"/>
      <c r="F94" s="51"/>
      <c r="G94" s="50"/>
      <c r="H94" s="50"/>
      <c r="I94" s="50"/>
      <c r="J94" s="50"/>
      <c r="K94" s="50"/>
      <c r="L94" s="50"/>
      <c r="M94" s="50"/>
      <c r="N94" s="50"/>
      <c r="O94" s="51"/>
      <c r="P94" s="51"/>
      <c r="Q94" s="97" t="s">
        <v>228</v>
      </c>
      <c r="R94" s="97"/>
      <c r="S94" s="55">
        <v>18011</v>
      </c>
      <c r="T94" s="56">
        <v>18731</v>
      </c>
      <c r="U94" s="56">
        <v>19480</v>
      </c>
    </row>
    <row r="95" spans="1:21" ht="27" customHeight="1">
      <c r="A95" s="49"/>
      <c r="B95" s="50"/>
      <c r="C95" s="50"/>
      <c r="D95" s="50"/>
      <c r="E95" s="50"/>
      <c r="F95" s="51"/>
      <c r="G95" s="50"/>
      <c r="H95" s="50"/>
      <c r="I95" s="50"/>
      <c r="J95" s="50"/>
      <c r="K95" s="50"/>
      <c r="L95" s="50"/>
      <c r="M95" s="50"/>
      <c r="N95" s="50"/>
      <c r="O95" s="51"/>
      <c r="P95" s="51"/>
      <c r="Q95" s="97" t="s">
        <v>229</v>
      </c>
      <c r="R95" s="97"/>
      <c r="S95" s="55">
        <v>5669.7</v>
      </c>
      <c r="T95" s="56">
        <v>5896.4</v>
      </c>
      <c r="U95" s="56">
        <v>6132.2</v>
      </c>
    </row>
    <row r="96" spans="1:21" ht="27" customHeight="1">
      <c r="A96" s="49"/>
      <c r="B96" s="50"/>
      <c r="C96" s="50"/>
      <c r="D96" s="50"/>
      <c r="E96" s="50"/>
      <c r="F96" s="51"/>
      <c r="G96" s="50"/>
      <c r="H96" s="50"/>
      <c r="I96" s="50"/>
      <c r="J96" s="50"/>
      <c r="K96" s="50"/>
      <c r="L96" s="50"/>
      <c r="M96" s="50"/>
      <c r="N96" s="50"/>
      <c r="O96" s="51"/>
      <c r="P96" s="51"/>
      <c r="Q96" s="97" t="s">
        <v>232</v>
      </c>
      <c r="R96" s="97"/>
      <c r="S96" s="55">
        <v>734</v>
      </c>
      <c r="T96" s="56">
        <v>0</v>
      </c>
      <c r="U96" s="56">
        <v>0</v>
      </c>
    </row>
    <row r="97" spans="1:21" ht="14.25" customHeight="1">
      <c r="A97" s="49"/>
      <c r="B97" s="50"/>
      <c r="C97" s="50"/>
      <c r="D97" s="50"/>
      <c r="E97" s="50"/>
      <c r="F97" s="51"/>
      <c r="G97" s="50"/>
      <c r="H97" s="50"/>
      <c r="I97" s="50"/>
      <c r="J97" s="50"/>
      <c r="K97" s="50"/>
      <c r="L97" s="50"/>
      <c r="M97" s="50"/>
      <c r="N97" s="50"/>
      <c r="O97" s="51"/>
      <c r="P97" s="51"/>
      <c r="Q97" s="97" t="s">
        <v>233</v>
      </c>
      <c r="R97" s="97"/>
      <c r="S97" s="55">
        <v>47.3</v>
      </c>
      <c r="T97" s="56">
        <v>0</v>
      </c>
      <c r="U97" s="56">
        <v>0</v>
      </c>
    </row>
    <row r="98" spans="1:21" ht="14.25" customHeight="1">
      <c r="A98" s="49"/>
      <c r="B98" s="50"/>
      <c r="C98" s="50"/>
      <c r="D98" s="50"/>
      <c r="E98" s="50"/>
      <c r="F98" s="51"/>
      <c r="G98" s="50"/>
      <c r="H98" s="50"/>
      <c r="I98" s="50"/>
      <c r="J98" s="50"/>
      <c r="K98" s="50"/>
      <c r="L98" s="50"/>
      <c r="M98" s="50"/>
      <c r="N98" s="50"/>
      <c r="O98" s="51"/>
      <c r="P98" s="51"/>
      <c r="Q98" s="97" t="s">
        <v>234</v>
      </c>
      <c r="R98" s="97"/>
      <c r="S98" s="55">
        <v>159.7</v>
      </c>
      <c r="T98" s="56">
        <v>0</v>
      </c>
      <c r="U98" s="56">
        <v>0</v>
      </c>
    </row>
    <row r="99" spans="1:21" ht="27" customHeight="1">
      <c r="A99" s="49"/>
      <c r="B99" s="50"/>
      <c r="C99" s="50"/>
      <c r="D99" s="50"/>
      <c r="E99" s="50"/>
      <c r="F99" s="51"/>
      <c r="G99" s="50"/>
      <c r="H99" s="50"/>
      <c r="I99" s="50"/>
      <c r="J99" s="50"/>
      <c r="K99" s="50"/>
      <c r="L99" s="50"/>
      <c r="M99" s="50"/>
      <c r="N99" s="50"/>
      <c r="O99" s="51"/>
      <c r="P99" s="51"/>
      <c r="Q99" s="97" t="s">
        <v>235</v>
      </c>
      <c r="R99" s="97"/>
      <c r="S99" s="55">
        <v>122.4</v>
      </c>
      <c r="T99" s="56">
        <v>0</v>
      </c>
      <c r="U99" s="56">
        <v>0</v>
      </c>
    </row>
    <row r="100" spans="1:21" ht="27" customHeight="1">
      <c r="A100" s="49"/>
      <c r="B100" s="50"/>
      <c r="C100" s="50"/>
      <c r="D100" s="50"/>
      <c r="E100" s="50"/>
      <c r="F100" s="51"/>
      <c r="G100" s="50"/>
      <c r="H100" s="50"/>
      <c r="I100" s="50"/>
      <c r="J100" s="50"/>
      <c r="K100" s="50"/>
      <c r="L100" s="50"/>
      <c r="M100" s="50"/>
      <c r="N100" s="50"/>
      <c r="O100" s="51"/>
      <c r="P100" s="51"/>
      <c r="Q100" s="97" t="s">
        <v>269</v>
      </c>
      <c r="R100" s="97"/>
      <c r="S100" s="55">
        <v>4284.5</v>
      </c>
      <c r="T100" s="56">
        <v>0</v>
      </c>
      <c r="U100" s="56">
        <v>0</v>
      </c>
    </row>
    <row r="101" spans="1:21" ht="27" customHeight="1">
      <c r="A101" s="49"/>
      <c r="B101" s="50"/>
      <c r="C101" s="50"/>
      <c r="D101" s="50"/>
      <c r="E101" s="50"/>
      <c r="F101" s="51"/>
      <c r="G101" s="50"/>
      <c r="H101" s="50"/>
      <c r="I101" s="50"/>
      <c r="J101" s="50"/>
      <c r="K101" s="50"/>
      <c r="L101" s="50"/>
      <c r="M101" s="50"/>
      <c r="N101" s="50"/>
      <c r="O101" s="51"/>
      <c r="P101" s="51"/>
      <c r="Q101" s="97" t="s">
        <v>282</v>
      </c>
      <c r="R101" s="97"/>
      <c r="S101" s="55">
        <v>2788</v>
      </c>
      <c r="T101" s="56">
        <v>0</v>
      </c>
      <c r="U101" s="56">
        <v>0</v>
      </c>
    </row>
    <row r="102" spans="1:21" ht="12.75">
      <c r="A102" s="49"/>
      <c r="B102" s="50"/>
      <c r="C102" s="50"/>
      <c r="D102" s="50"/>
      <c r="E102" s="50"/>
      <c r="F102" s="51"/>
      <c r="G102" s="50"/>
      <c r="H102" s="50"/>
      <c r="I102" s="50"/>
      <c r="J102" s="50"/>
      <c r="K102" s="50"/>
      <c r="L102" s="50"/>
      <c r="M102" s="50"/>
      <c r="N102" s="50"/>
      <c r="O102" s="51"/>
      <c r="P102" s="51"/>
      <c r="Q102" s="54"/>
      <c r="R102" s="58"/>
      <c r="S102" s="52"/>
      <c r="T102" s="59"/>
      <c r="U102" s="59"/>
    </row>
    <row r="103" spans="1:21" ht="12.75">
      <c r="A103" s="49" t="s">
        <v>275</v>
      </c>
      <c r="B103" s="50"/>
      <c r="C103" s="50"/>
      <c r="D103" s="50"/>
      <c r="E103" s="50"/>
      <c r="F103" s="51"/>
      <c r="G103" s="50"/>
      <c r="H103" s="50"/>
      <c r="I103" s="50"/>
      <c r="J103" s="50"/>
      <c r="K103" s="50"/>
      <c r="L103" s="50"/>
      <c r="M103" s="50"/>
      <c r="N103" s="50"/>
      <c r="O103" s="51"/>
      <c r="P103" s="51"/>
      <c r="Q103" s="53" t="s">
        <v>124</v>
      </c>
      <c r="R103" s="60"/>
      <c r="S103" s="52"/>
      <c r="T103" s="59"/>
      <c r="U103" s="59"/>
    </row>
    <row r="104" spans="1:21" ht="24.75" customHeight="1">
      <c r="A104" s="61"/>
      <c r="B104" s="50"/>
      <c r="C104" s="50"/>
      <c r="D104" s="50"/>
      <c r="E104" s="50"/>
      <c r="F104" s="51"/>
      <c r="G104" s="50"/>
      <c r="H104" s="50"/>
      <c r="I104" s="50"/>
      <c r="J104" s="50"/>
      <c r="K104" s="50"/>
      <c r="L104" s="50"/>
      <c r="M104" s="50"/>
      <c r="N104" s="50"/>
      <c r="O104" s="51"/>
      <c r="P104" s="51"/>
      <c r="Q104" s="97" t="s">
        <v>146</v>
      </c>
      <c r="R104" s="97"/>
      <c r="S104" s="55">
        <v>120.9</v>
      </c>
      <c r="T104" s="56">
        <v>119.7</v>
      </c>
      <c r="U104" s="56">
        <v>119.7</v>
      </c>
    </row>
    <row r="105" spans="1:21" ht="35.25" customHeight="1">
      <c r="A105" s="49"/>
      <c r="B105" s="50"/>
      <c r="C105" s="50"/>
      <c r="D105" s="50"/>
      <c r="E105" s="50"/>
      <c r="F105" s="51"/>
      <c r="G105" s="50"/>
      <c r="H105" s="50"/>
      <c r="I105" s="50"/>
      <c r="J105" s="50"/>
      <c r="K105" s="50"/>
      <c r="L105" s="50"/>
      <c r="M105" s="50"/>
      <c r="N105" s="50"/>
      <c r="O105" s="51"/>
      <c r="P105" s="51"/>
      <c r="Q105" s="97" t="s">
        <v>129</v>
      </c>
      <c r="R105" s="97"/>
      <c r="S105" s="55">
        <v>260</v>
      </c>
      <c r="T105" s="57">
        <v>270</v>
      </c>
      <c r="U105" s="57">
        <v>281</v>
      </c>
    </row>
    <row r="106" spans="1:21" ht="24" customHeight="1">
      <c r="A106" s="49"/>
      <c r="B106" s="50"/>
      <c r="C106" s="50"/>
      <c r="D106" s="50"/>
      <c r="E106" s="50"/>
      <c r="F106" s="51"/>
      <c r="G106" s="50"/>
      <c r="H106" s="50"/>
      <c r="I106" s="50"/>
      <c r="J106" s="50"/>
      <c r="K106" s="50"/>
      <c r="L106" s="50"/>
      <c r="M106" s="50"/>
      <c r="N106" s="50"/>
      <c r="O106" s="51"/>
      <c r="P106" s="51"/>
      <c r="Q106" s="96" t="s">
        <v>147</v>
      </c>
      <c r="R106" s="97"/>
      <c r="S106" s="55">
        <v>77842.1</v>
      </c>
      <c r="T106" s="57">
        <v>80955.8</v>
      </c>
      <c r="U106" s="57">
        <v>84194</v>
      </c>
    </row>
    <row r="107" spans="1:21" ht="34.5" customHeight="1">
      <c r="A107" s="49"/>
      <c r="B107" s="50"/>
      <c r="C107" s="50"/>
      <c r="D107" s="50"/>
      <c r="E107" s="50"/>
      <c r="F107" s="51"/>
      <c r="G107" s="50"/>
      <c r="H107" s="50"/>
      <c r="I107" s="50"/>
      <c r="J107" s="50"/>
      <c r="K107" s="50"/>
      <c r="L107" s="50"/>
      <c r="M107" s="50"/>
      <c r="N107" s="50"/>
      <c r="O107" s="51"/>
      <c r="P107" s="51"/>
      <c r="Q107" s="96" t="s">
        <v>148</v>
      </c>
      <c r="R107" s="97"/>
      <c r="S107" s="55">
        <v>0.2</v>
      </c>
      <c r="T107" s="57">
        <v>0.2</v>
      </c>
      <c r="U107" s="57">
        <v>0.2</v>
      </c>
    </row>
    <row r="108" spans="1:21" ht="24" customHeight="1">
      <c r="A108" s="61"/>
      <c r="B108" s="50"/>
      <c r="C108" s="50"/>
      <c r="D108" s="50"/>
      <c r="E108" s="50"/>
      <c r="F108" s="51"/>
      <c r="G108" s="50"/>
      <c r="H108" s="50"/>
      <c r="I108" s="50"/>
      <c r="J108" s="50"/>
      <c r="K108" s="50"/>
      <c r="L108" s="50"/>
      <c r="M108" s="50"/>
      <c r="N108" s="50"/>
      <c r="O108" s="51"/>
      <c r="P108" s="51"/>
      <c r="Q108" s="96" t="s">
        <v>202</v>
      </c>
      <c r="R108" s="97"/>
      <c r="S108" s="55">
        <v>9099</v>
      </c>
      <c r="T108" s="57">
        <v>9099</v>
      </c>
      <c r="U108" s="57">
        <v>9099</v>
      </c>
    </row>
    <row r="109" spans="1:21" ht="33.75" customHeight="1">
      <c r="A109" s="61"/>
      <c r="B109" s="50"/>
      <c r="C109" s="50"/>
      <c r="D109" s="50"/>
      <c r="E109" s="50"/>
      <c r="F109" s="51"/>
      <c r="G109" s="50"/>
      <c r="H109" s="50"/>
      <c r="I109" s="50"/>
      <c r="J109" s="50"/>
      <c r="K109" s="50"/>
      <c r="L109" s="50"/>
      <c r="M109" s="50"/>
      <c r="N109" s="50"/>
      <c r="O109" s="51"/>
      <c r="P109" s="51"/>
      <c r="Q109" s="96" t="s">
        <v>149</v>
      </c>
      <c r="R109" s="96"/>
      <c r="S109" s="55">
        <v>728</v>
      </c>
      <c r="T109" s="57">
        <v>688</v>
      </c>
      <c r="U109" s="57">
        <v>688</v>
      </c>
    </row>
    <row r="110" spans="1:21" ht="24" customHeight="1">
      <c r="A110" s="61"/>
      <c r="B110" s="50"/>
      <c r="C110" s="50"/>
      <c r="D110" s="50"/>
      <c r="E110" s="50"/>
      <c r="F110" s="51"/>
      <c r="G110" s="50"/>
      <c r="H110" s="50"/>
      <c r="I110" s="50"/>
      <c r="J110" s="50"/>
      <c r="K110" s="50"/>
      <c r="L110" s="50"/>
      <c r="M110" s="50"/>
      <c r="N110" s="50"/>
      <c r="O110" s="51"/>
      <c r="P110" s="51"/>
      <c r="Q110" s="96" t="s">
        <v>203</v>
      </c>
      <c r="R110" s="97"/>
      <c r="S110" s="55">
        <v>376.5</v>
      </c>
      <c r="T110" s="57">
        <v>376.5</v>
      </c>
      <c r="U110" s="57">
        <v>376.5</v>
      </c>
    </row>
    <row r="111" spans="1:21" ht="47.25" customHeight="1">
      <c r="A111" s="61"/>
      <c r="B111" s="50"/>
      <c r="C111" s="50"/>
      <c r="D111" s="50"/>
      <c r="E111" s="50"/>
      <c r="F111" s="51"/>
      <c r="G111" s="50"/>
      <c r="H111" s="50"/>
      <c r="I111" s="50"/>
      <c r="J111" s="50"/>
      <c r="K111" s="50"/>
      <c r="L111" s="50"/>
      <c r="M111" s="50"/>
      <c r="N111" s="50"/>
      <c r="O111" s="51"/>
      <c r="P111" s="51"/>
      <c r="Q111" s="106" t="s">
        <v>184</v>
      </c>
      <c r="R111" s="107"/>
      <c r="S111" s="55">
        <v>662.7</v>
      </c>
      <c r="T111" s="57">
        <v>689.3</v>
      </c>
      <c r="U111" s="57">
        <v>716.9</v>
      </c>
    </row>
    <row r="112" spans="1:21" ht="28.5" customHeight="1">
      <c r="A112" s="61"/>
      <c r="B112" s="50"/>
      <c r="C112" s="50"/>
      <c r="D112" s="50"/>
      <c r="E112" s="50"/>
      <c r="F112" s="51"/>
      <c r="G112" s="50"/>
      <c r="H112" s="50"/>
      <c r="I112" s="50"/>
      <c r="J112" s="50"/>
      <c r="K112" s="50"/>
      <c r="L112" s="50"/>
      <c r="M112" s="50"/>
      <c r="N112" s="50"/>
      <c r="O112" s="51"/>
      <c r="P112" s="51"/>
      <c r="Q112" s="106" t="s">
        <v>239</v>
      </c>
      <c r="R112" s="107"/>
      <c r="S112" s="55">
        <v>207.6</v>
      </c>
      <c r="T112" s="57">
        <v>207.6</v>
      </c>
      <c r="U112" s="57">
        <v>207.6</v>
      </c>
    </row>
    <row r="113" spans="1:21" ht="12.75">
      <c r="A113" s="49"/>
      <c r="B113" s="50"/>
      <c r="C113" s="50"/>
      <c r="D113" s="50"/>
      <c r="E113" s="50"/>
      <c r="F113" s="51"/>
      <c r="G113" s="50"/>
      <c r="H113" s="50"/>
      <c r="I113" s="50"/>
      <c r="J113" s="50"/>
      <c r="K113" s="50"/>
      <c r="L113" s="50"/>
      <c r="M113" s="50"/>
      <c r="N113" s="50"/>
      <c r="O113" s="51"/>
      <c r="P113" s="51"/>
      <c r="Q113" s="54"/>
      <c r="R113" s="58"/>
      <c r="S113" s="52"/>
      <c r="T113" s="59"/>
      <c r="U113" s="59"/>
    </row>
    <row r="114" spans="1:21" ht="12.75">
      <c r="A114" s="49" t="s">
        <v>241</v>
      </c>
      <c r="B114" s="50"/>
      <c r="C114" s="50"/>
      <c r="D114" s="50"/>
      <c r="E114" s="50"/>
      <c r="F114" s="51"/>
      <c r="G114" s="50"/>
      <c r="H114" s="50"/>
      <c r="I114" s="50"/>
      <c r="J114" s="50"/>
      <c r="K114" s="50"/>
      <c r="L114" s="50"/>
      <c r="M114" s="50"/>
      <c r="N114" s="50"/>
      <c r="O114" s="51"/>
      <c r="P114" s="51"/>
      <c r="Q114" s="53" t="s">
        <v>124</v>
      </c>
      <c r="R114" s="58"/>
      <c r="S114" s="52"/>
      <c r="T114" s="59"/>
      <c r="U114" s="59"/>
    </row>
    <row r="115" spans="1:21" ht="48.75" customHeight="1">
      <c r="A115" s="61"/>
      <c r="B115" s="50"/>
      <c r="C115" s="50"/>
      <c r="D115" s="50"/>
      <c r="E115" s="50"/>
      <c r="F115" s="51"/>
      <c r="G115" s="50"/>
      <c r="H115" s="50"/>
      <c r="I115" s="50"/>
      <c r="J115" s="50"/>
      <c r="K115" s="50"/>
      <c r="L115" s="50"/>
      <c r="M115" s="50"/>
      <c r="N115" s="50"/>
      <c r="O115" s="51"/>
      <c r="P115" s="51"/>
      <c r="Q115" s="98" t="s">
        <v>144</v>
      </c>
      <c r="R115" s="98"/>
      <c r="S115" s="55">
        <v>217312</v>
      </c>
      <c r="T115" s="56">
        <v>231250</v>
      </c>
      <c r="U115" s="56">
        <v>245379</v>
      </c>
    </row>
    <row r="116" spans="1:21" ht="27" customHeight="1">
      <c r="A116" s="61"/>
      <c r="B116" s="50"/>
      <c r="C116" s="50"/>
      <c r="D116" s="50"/>
      <c r="E116" s="50"/>
      <c r="F116" s="51"/>
      <c r="G116" s="50"/>
      <c r="H116" s="50"/>
      <c r="I116" s="50"/>
      <c r="J116" s="50"/>
      <c r="K116" s="50"/>
      <c r="L116" s="50"/>
      <c r="M116" s="50"/>
      <c r="N116" s="50"/>
      <c r="O116" s="51"/>
      <c r="P116" s="51"/>
      <c r="Q116" s="98" t="s">
        <v>185</v>
      </c>
      <c r="R116" s="98"/>
      <c r="S116" s="55">
        <v>106407</v>
      </c>
      <c r="T116" s="57">
        <v>112920</v>
      </c>
      <c r="U116" s="57">
        <v>119410</v>
      </c>
    </row>
    <row r="117" spans="1:21" ht="12.75" customHeight="1">
      <c r="A117" s="61"/>
      <c r="B117" s="50"/>
      <c r="C117" s="50"/>
      <c r="D117" s="50"/>
      <c r="E117" s="50"/>
      <c r="F117" s="51"/>
      <c r="G117" s="50"/>
      <c r="H117" s="50"/>
      <c r="I117" s="50"/>
      <c r="J117" s="50"/>
      <c r="K117" s="50"/>
      <c r="L117" s="50"/>
      <c r="M117" s="50"/>
      <c r="N117" s="50"/>
      <c r="O117" s="51"/>
      <c r="P117" s="51"/>
      <c r="Q117" s="60"/>
      <c r="R117" s="60"/>
      <c r="S117" s="62"/>
      <c r="T117" s="59"/>
      <c r="U117" s="59"/>
    </row>
    <row r="118" spans="1:21" ht="13.5" customHeight="1">
      <c r="A118" s="49" t="s">
        <v>276</v>
      </c>
      <c r="B118" s="50"/>
      <c r="C118" s="50"/>
      <c r="D118" s="50"/>
      <c r="E118" s="50"/>
      <c r="F118" s="51"/>
      <c r="G118" s="50"/>
      <c r="H118" s="50"/>
      <c r="I118" s="50"/>
      <c r="J118" s="50"/>
      <c r="K118" s="50"/>
      <c r="L118" s="50"/>
      <c r="M118" s="50"/>
      <c r="N118" s="50"/>
      <c r="O118" s="51"/>
      <c r="P118" s="51"/>
      <c r="Q118" s="53" t="s">
        <v>124</v>
      </c>
      <c r="R118" s="60"/>
      <c r="S118" s="62"/>
      <c r="T118" s="59"/>
      <c r="U118" s="59"/>
    </row>
    <row r="119" spans="1:21" ht="26.25" customHeight="1">
      <c r="A119" s="49"/>
      <c r="B119" s="50"/>
      <c r="C119" s="50"/>
      <c r="D119" s="50"/>
      <c r="E119" s="50"/>
      <c r="F119" s="51"/>
      <c r="G119" s="50"/>
      <c r="H119" s="50"/>
      <c r="I119" s="50"/>
      <c r="J119" s="50"/>
      <c r="K119" s="50"/>
      <c r="L119" s="50"/>
      <c r="M119" s="50"/>
      <c r="N119" s="50"/>
      <c r="O119" s="51"/>
      <c r="P119" s="51"/>
      <c r="Q119" s="97" t="s">
        <v>136</v>
      </c>
      <c r="R119" s="97"/>
      <c r="S119" s="55">
        <v>5478.5</v>
      </c>
      <c r="T119" s="56">
        <v>5718.6</v>
      </c>
      <c r="U119" s="56">
        <v>5947.7</v>
      </c>
    </row>
    <row r="120" spans="1:21" ht="23.25" customHeight="1">
      <c r="A120" s="49"/>
      <c r="B120" s="50"/>
      <c r="C120" s="50"/>
      <c r="D120" s="50"/>
      <c r="E120" s="50"/>
      <c r="F120" s="51"/>
      <c r="G120" s="50"/>
      <c r="H120" s="50"/>
      <c r="I120" s="50"/>
      <c r="J120" s="50"/>
      <c r="K120" s="50"/>
      <c r="L120" s="50"/>
      <c r="M120" s="50"/>
      <c r="N120" s="50"/>
      <c r="O120" s="51"/>
      <c r="P120" s="51"/>
      <c r="Q120" s="96" t="s">
        <v>135</v>
      </c>
      <c r="R120" s="97"/>
      <c r="S120" s="55">
        <v>727.3</v>
      </c>
      <c r="T120" s="57">
        <v>759.2</v>
      </c>
      <c r="U120" s="57">
        <v>789.7</v>
      </c>
    </row>
    <row r="121" spans="1:21" ht="12.75" customHeight="1">
      <c r="A121" s="49"/>
      <c r="B121" s="50"/>
      <c r="C121" s="50"/>
      <c r="D121" s="50"/>
      <c r="E121" s="50"/>
      <c r="F121" s="51"/>
      <c r="G121" s="50"/>
      <c r="H121" s="50"/>
      <c r="I121" s="50"/>
      <c r="J121" s="50"/>
      <c r="K121" s="50"/>
      <c r="L121" s="50"/>
      <c r="M121" s="50"/>
      <c r="N121" s="50"/>
      <c r="O121" s="51"/>
      <c r="P121" s="51"/>
      <c r="Q121" s="53"/>
      <c r="R121" s="53"/>
      <c r="S121" s="62"/>
      <c r="T121" s="82"/>
      <c r="U121" s="82"/>
    </row>
    <row r="122" spans="1:21" ht="12.75" customHeight="1">
      <c r="A122" s="49" t="s">
        <v>279</v>
      </c>
      <c r="B122" s="50"/>
      <c r="C122" s="50"/>
      <c r="D122" s="50"/>
      <c r="E122" s="50"/>
      <c r="F122" s="51"/>
      <c r="G122" s="50"/>
      <c r="H122" s="50"/>
      <c r="I122" s="50"/>
      <c r="J122" s="50"/>
      <c r="K122" s="50"/>
      <c r="L122" s="50"/>
      <c r="M122" s="50"/>
      <c r="N122" s="50"/>
      <c r="O122" s="51"/>
      <c r="P122" s="51"/>
      <c r="Q122" s="53" t="s">
        <v>124</v>
      </c>
      <c r="R122" s="60"/>
      <c r="S122" s="62"/>
      <c r="T122" s="59"/>
      <c r="U122" s="59"/>
    </row>
    <row r="123" spans="1:21" ht="25.5" customHeight="1">
      <c r="A123" s="49"/>
      <c r="B123" s="50"/>
      <c r="C123" s="50"/>
      <c r="D123" s="50"/>
      <c r="E123" s="50"/>
      <c r="F123" s="51"/>
      <c r="G123" s="50"/>
      <c r="H123" s="50"/>
      <c r="I123" s="50"/>
      <c r="J123" s="50"/>
      <c r="K123" s="50"/>
      <c r="L123" s="50"/>
      <c r="M123" s="50"/>
      <c r="N123" s="50"/>
      <c r="O123" s="51"/>
      <c r="P123" s="51"/>
      <c r="Q123" s="90" t="s">
        <v>280</v>
      </c>
      <c r="R123" s="90"/>
      <c r="S123" s="84">
        <v>9349.6</v>
      </c>
      <c r="T123" s="85">
        <v>9431.3</v>
      </c>
      <c r="U123" s="85">
        <v>9333.7</v>
      </c>
    </row>
    <row r="124" spans="17:21" ht="37.5" customHeight="1">
      <c r="Q124" s="90" t="s">
        <v>281</v>
      </c>
      <c r="R124" s="90"/>
      <c r="S124" s="84">
        <v>1370.6</v>
      </c>
      <c r="T124" s="85">
        <v>0</v>
      </c>
      <c r="U124" s="85">
        <v>0</v>
      </c>
    </row>
    <row r="125" ht="12" customHeight="1"/>
  </sheetData>
  <sheetProtection/>
  <mergeCells count="32">
    <mergeCell ref="Q91:R91"/>
    <mergeCell ref="Q101:R101"/>
    <mergeCell ref="Q98:R98"/>
    <mergeCell ref="Q99:R99"/>
    <mergeCell ref="Q87:R87"/>
    <mergeCell ref="Q112:R112"/>
    <mergeCell ref="Q115:R115"/>
    <mergeCell ref="Q110:R110"/>
    <mergeCell ref="Q111:R111"/>
    <mergeCell ref="Q104:R104"/>
    <mergeCell ref="Q108:R108"/>
    <mergeCell ref="Q100:R100"/>
    <mergeCell ref="Q116:R116"/>
    <mergeCell ref="S9:U9"/>
    <mergeCell ref="R9:R11"/>
    <mergeCell ref="Q9:Q11"/>
    <mergeCell ref="Q109:R109"/>
    <mergeCell ref="Q94:R94"/>
    <mergeCell ref="Q95:R95"/>
    <mergeCell ref="Q88:R88"/>
    <mergeCell ref="Q96:R96"/>
    <mergeCell ref="Q97:R97"/>
    <mergeCell ref="Q123:R123"/>
    <mergeCell ref="Q124:R124"/>
    <mergeCell ref="A3:U5"/>
    <mergeCell ref="A9:A11"/>
    <mergeCell ref="A7:U7"/>
    <mergeCell ref="Q107:R107"/>
    <mergeCell ref="Q120:R120"/>
    <mergeCell ref="Q105:R105"/>
    <mergeCell ref="Q106:R106"/>
    <mergeCell ref="Q119:R119"/>
  </mergeCells>
  <printOptions/>
  <pageMargins left="0.5905511811023623" right="0.5905511811023623" top="1.1811023622047245" bottom="0.5905511811023623" header="0" footer="0"/>
  <pageSetup firstPageNumber="21" useFirstPageNumber="1" fitToHeight="10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Новопашина В.П.</dc:creator>
  <cp:keywords/>
  <dc:description/>
  <cp:lastModifiedBy>007d</cp:lastModifiedBy>
  <cp:lastPrinted>2023-11-13T11:35:11Z</cp:lastPrinted>
  <dcterms:created xsi:type="dcterms:W3CDTF">2005-10-01T10:04:25Z</dcterms:created>
  <dcterms:modified xsi:type="dcterms:W3CDTF">2024-03-18T05:55:20Z</dcterms:modified>
  <cp:category/>
  <cp:version/>
  <cp:contentType/>
  <cp:contentStatus/>
</cp:coreProperties>
</file>