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'Лист1'!$A$1:$F$131</definedName>
  </definedNames>
  <calcPr calcId="124519"/>
</workbook>
</file>

<file path=xl/sharedStrings.xml><?xml version="1.0" encoding="utf-8"?>
<sst xmlns="http://schemas.openxmlformats.org/spreadsheetml/2006/main" count="205" uniqueCount="198">
  <si>
    <t>000 1 16 43000 01 0000 140</t>
  </si>
  <si>
    <t>000 2 02 03000 00 0000 151</t>
  </si>
  <si>
    <t>Но-мер стро-ки</t>
  </si>
  <si>
    <t>НАЛОГИ НА СОВОКУПНЫЙ ДОХОД</t>
  </si>
  <si>
    <t>Единый сельскохозяйственный налог</t>
  </si>
  <si>
    <t>Код</t>
  </si>
  <si>
    <t>000 1 13 00000 00 0000 000</t>
  </si>
  <si>
    <t>000 1 00 00000 00 0000 000</t>
  </si>
  <si>
    <t>НАЛОГИ НА ПРИБЫЛЬ, ДОХОДЫ</t>
  </si>
  <si>
    <t>Налог на доходы физических лиц</t>
  </si>
  <si>
    <t>000 1 01 00000 00 0000 000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</si>
  <si>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</si>
  <si>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</si>
  <si>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</si>
  <si>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</si>
  <si>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</si>
  <si>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ШТРАФЫ, САНКЦИИ, ВОЗМЕЩЕНИЕ УЩЕРБА</t>
  </si>
  <si>
    <t>000 1 16 00000 00 0000 000</t>
  </si>
  <si>
    <t>ГОСУДАРСТВЕННАЯ ПОШЛИНА</t>
  </si>
  <si>
    <t>ДОХОДЫ ОТ ПРОДАЖИ МАТЕРИАЛЬНЫХ И НЕМАТЕРИАЛЬНЫХ АКТИВОВ</t>
  </si>
  <si>
    <t>000 1 14 00000 00 0000 000</t>
  </si>
  <si>
    <t>000 2 02 02000 00 0000 151</t>
  </si>
  <si>
    <t>000 2 02 04000 00 0000 151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</si>
  <si>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</si>
  <si>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</si>
  <si>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</si>
  <si>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</si>
  <si>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000 2 02 01000 00 0000 151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</si>
  <si>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</si>
  <si>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</si>
  <si>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</si>
  <si>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</si>
  <si>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</si>
  <si>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</si>
  <si>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</si>
  <si>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</si>
  <si>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000 2 02 01001 05 0000 151</t>
  </si>
  <si>
    <t>000 2 02 02999 05 0000 151</t>
  </si>
  <si>
    <t>000 2 02 03999 05 0000 151</t>
  </si>
  <si>
    <t>000 2 02 03022 05 0000 151</t>
  </si>
  <si>
    <t>000 2 02 03024 05 0000 151</t>
  </si>
  <si>
    <t>000 2 02 04999 05 0000 151</t>
  </si>
  <si>
    <t>000 2 02 03015 05 0000 151</t>
  </si>
  <si>
    <t>ИТОГО ДОХОДОВ: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</si>
  <si>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</si>
  <si>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</si>
  <si>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</si>
  <si>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</si>
  <si>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</si>
  <si>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</si>
  <si>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</si>
  <si>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000 2 02 03001 05 0000 151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</si>
  <si>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</si>
  <si>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</si>
  <si>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000 1 11 05025 05 0000 120</t>
  </si>
  <si>
    <t>По данной строке указаны:</t>
  </si>
  <si>
    <t>000 2 02 02077 05 0000 151</t>
  </si>
  <si>
    <t>Субсидии на организацию мероприятий по охране окружающей среды и природопользованию</t>
  </si>
  <si>
    <t>Субсидии на организацию отдыха детей в каникулярное время</t>
  </si>
  <si>
    <t>&lt;1&gt;</t>
  </si>
  <si>
    <t>&lt;2&gt;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</si>
  <si>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</si>
  <si>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</si>
  <si>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</si>
  <si>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</si>
  <si>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</si>
  <si>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БЕЗВОЗМЕЗДНЫЕ ПОСТУПЛЕНИЯ ОТ ДРУГИХ БЮДЖЕТОВ БЮДЖЕТНОЙ СИСТЕМЫ РОССИЙСКОЙ ФЕДЕРАЦИИ</t>
  </si>
  <si>
    <t>в тыс.руб.</t>
  </si>
  <si>
    <t>в процен-тах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</si>
  <si>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</si>
  <si>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000 1 11 05013 10 0000 120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</si>
  <si>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</si>
  <si>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</si>
  <si>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</si>
  <si>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</si>
  <si>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</si>
  <si>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000 1 14 06013 10 0000 430</t>
  </si>
  <si>
    <t>000 2 02 00000 00 0000 000</t>
  </si>
  <si>
    <t xml:space="preserve">БЕЗВОЗМЕЗДНЫЕ ПОСТУПЛЕНИЯ </t>
  </si>
  <si>
    <t>000 2 02 02009 05 0000 151</t>
  </si>
  <si>
    <t>Субсидии бюджетам муниципальных районов на поддержку малого и среднего предпринимательства, включая крестьянские (фермерские) хозяйства</t>
  </si>
  <si>
    <t>000 2 02 02051 05 0000 151</t>
  </si>
  <si>
    <t>Субвенции бюджетам муниципальных районов на оплату жилищно-коммунальных услуг отдельным категориям граждан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</si>
  <si>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</si>
  <si>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</si>
  <si>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</si>
  <si>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</si>
  <si>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&lt;6&gt;</t>
  </si>
  <si>
    <t>000 2 18 00000 00 0000 000</t>
  </si>
  <si>
    <t>000 2 19 00000 00 0000 000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</si>
  <si>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</si>
  <si>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</si>
  <si>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</si>
  <si>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000 1 11 09045 05 0000 120</t>
  </si>
  <si>
    <t>Денежные взыскания (штрафы) за нарушение законодательства в области охраны окружающей среды</t>
  </si>
  <si>
    <t>000 2 00 00000 00 0000 000</t>
  </si>
  <si>
    <t>000 2 02 04053 05 0000 151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</si>
  <si>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</si>
  <si>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</si>
  <si>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</si>
  <si>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осуществление мероприятий по развитию газификации в сельской местности</t>
  </si>
  <si>
    <t>&lt;3&gt;</t>
  </si>
  <si>
    <t>&lt;7&gt;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</si>
  <si>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</si>
  <si>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Свод доходов муниципального бюджета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</si>
  <si>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</si>
  <si>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</si>
  <si>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</si>
  <si>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</si>
  <si>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</si>
  <si>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</si>
  <si>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000 1 14 02052 05 0000 410</t>
  </si>
  <si>
    <t>Доходы от реализации имущества,  находящегося  в оперативном управлении  учреждений,  находящихся ведении  органов   управления   муниципальных районов (за исключением имущества  муниципальных бюджетных  и  автономных учреждений),  в  части реализации  основных   средств   по  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</si>
  <si>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</si>
  <si>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</si>
  <si>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000 1 16 25050 01 0000 140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</si>
  <si>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</si>
  <si>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</si>
  <si>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</si>
  <si>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000 2 02 02215 05 0000 151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</si>
  <si>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</si>
  <si>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000 2 07 00000 00 0000 180</t>
  </si>
  <si>
    <t>Субсидии на формирование жилищного фонда для переселения граждан из жилых помещений, признанных непригодными для проживания</t>
  </si>
  <si>
    <t>Субсидии по улучшению жилищных условий граждан, проживающих в сельской местности, в том числе молодых семей и молодых специалистов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</si>
  <si>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</si>
  <si>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</si>
  <si>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000 1 17 00000 00 0000 000</t>
  </si>
  <si>
    <t>ПРОЧИЕ НЕНАЛОГОВЫЕ ДОХОДЫ</t>
  </si>
  <si>
    <t>000 1 03 00000 00 0000 000</t>
  </si>
  <si>
    <t>000 1 13 02995 05 0000 130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</si>
  <si>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</si>
  <si>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</si>
  <si>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</si>
  <si>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муниципальных районов на реализацию федеральных целевых программ&lt;1&gt;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</si>
  <si>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</si>
  <si>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</si>
  <si>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</si>
  <si>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</si>
  <si>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</si>
  <si>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</si>
  <si>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</si>
  <si>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</si>
  <si>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</si>
  <si>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муниципальных районов &lt;7&gt;</t>
  </si>
  <si>
    <t xml:space="preserve"> &lt;4&gt;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</si>
  <si>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</si>
  <si>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</si>
  <si>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</si>
  <si>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</si>
  <si>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&lt;5&gt;</t>
  </si>
  <si>
    <t>000 1 05 01000 00 0000 110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</si>
  <si>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</si>
  <si>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</si>
  <si>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</si>
  <si>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</si>
  <si>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000 1 16 03000 00 0000 140</t>
  </si>
  <si>
    <t>Денежные взыскания (штрафы) за нарушение законодательства о налогах и сборах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</si>
  <si>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</si>
  <si>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</si>
  <si>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</si>
  <si>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</si>
  <si>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СУБСИДИИ БЮДЖЕТАМ БЮДЖЕТНОЙ СИСТЕМЫ РОССИЙСКОЙ ФЕДЕРАЦИИ (МЕЖБЮДЖЕТНЫЕ СУБСИДИИ)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</si>
  <si>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</si>
  <si>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</si>
  <si>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</si>
  <si>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</si>
  <si>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000 2 02 03143 05 0000 151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</si>
  <si>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</si>
  <si>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</si>
  <si>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</si>
  <si>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Субсидия на софинансирование социальных выплат молодым семьям на приобретение (строительство) жилья (средства федерального бюджета)</t>
  </si>
  <si>
    <t>Субсидия на осуществление капитального ремонта гидротехнических сооружений, находящихся в собственности муниципальных образований  (средства областного бюджета)</t>
  </si>
  <si>
    <t>Субсидии на грантовую поддержку местных инициатив граждан, проживающих в сельской местности (средства областного бюджета)</t>
  </si>
  <si>
    <t>Субсидии на грантовую поддержку местных инициатив граждан, проживающих в сельской местности (средства федерального бюджета)</t>
  </si>
  <si>
    <t>Субсидии на осуществление мероприятий по улучшению жилищных условий граждан Российской Федерации, проживающих в сельской местности, в том числе молодых семей и молодых специалистов (средства федерального бюджета)</t>
  </si>
  <si>
    <t>Субсидия на осуществление капитального ремонта гидротехнических сооружений, находящихся в собственности муниципальных образований  (средства федерального бюджета)</t>
  </si>
  <si>
    <t>Субсидии на осуществление мероприятий по развитию газификации в сельской местности (средства федерального бюджета)</t>
  </si>
  <si>
    <t>Субсидии на обеспечение питанием обучающихся в муниципальных общеобразовательных организациях</t>
  </si>
  <si>
    <t>Субсидии на приобретение и (или) замена, оснащение аппаратурой спутниковой навигации ГЛОНАСС, топографами автобусов для подвоза обучающихся (воспитанников) в муниципальные общеобразовательные учреждения</t>
  </si>
  <si>
    <t>Субсидии на обеспечение подготовки молодых граждан к военной службе</t>
  </si>
  <si>
    <t>Субвенции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</si>
  <si>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Иные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</si>
  <si>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Сумма средств, предусмотренных решением о бюджете на 2016 год, тыс.руб.</t>
  </si>
  <si>
    <t>Сумма средств, поступившая в бюджет в 2016 году</t>
  </si>
  <si>
    <t>Прочие поступления от использования имущества , находящегося в собственности муниципальных районов (за исключением имущества муниципальных бюджетных и автономных учреждений. А также имущества муниципальных унитарных предприятий, в том числе казенных)</t>
  </si>
  <si>
    <t>000 1 16 30030 01 0000 140</t>
  </si>
  <si>
    <t>Прочие денежные взыскания (штрафы) за правонарушения в области дорожного движения</t>
  </si>
  <si>
    <t>000 1 16 18050 05 0000 140</t>
  </si>
  <si>
    <t>Денежные взыскания (штрафы) за нарушение бюджетного законодательства (в части бюджетов муниципальных районов)</t>
  </si>
  <si>
    <t>000 1 17 01050 05 0000 180</t>
  </si>
  <si>
    <t>Невыясненные поступления, зачисляемые в бюджеты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</si>
  <si>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</si>
  <si>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</si>
  <si>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</si>
  <si>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Субсидия на софинансирование социальных выплат молодым семьям на приобретение (строительство) жилья 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</si>
  <si>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</si>
  <si>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</si>
  <si>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Приложение 2
к решению Думы муниципального образования
Байкаловский муниципальный район
№ 64 от «15» июня 2017 г.
 «Об утверждении отчета об исполнении бюджета муниципального образования 
Байкаловский  муниципальный  район за 2016 год»
</t>
  </si>
</sst>
</file>

<file path=xl/styles.xml><?xml version="1.0" encoding="utf-8"?>
<styleSheet xmlns="http://schemas.openxmlformats.org/spreadsheetml/2006/main">
  <numFmts count="2">
    <numFmt numFmtId="172" formatCode="0.0"/>
    <numFmt numFmtId="177" formatCode="#,##0.0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17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3" fillId="0" borderId="1" xfId="0" applyFont="1" applyBorder="1" applyAlignment="1">
      <alignment vertical="top"/>
    </xf>
    <xf numFmtId="172" fontId="4" fillId="0" borderId="2" xfId="0" applyNumberFormat="1" applyFont="1" applyBorder="1" applyAlignment="1">
      <alignment horizontal="right"/>
    </xf>
    <xf numFmtId="172" fontId="4" fillId="0" borderId="0" xfId="0" applyNumberFormat="1" applyFont="1"/>
    <xf numFmtId="172" fontId="4" fillId="0" borderId="0" xfId="0" applyNumberFormat="1" applyFont="1" applyAlignment="1">
      <alignment horizontal="right"/>
    </xf>
    <xf numFmtId="172" fontId="4" fillId="0" borderId="3" xfId="0" applyNumberFormat="1" applyFont="1" applyBorder="1" applyAlignment="1">
      <alignment horizontal="right"/>
    </xf>
    <xf numFmtId="172" fontId="4" fillId="0" borderId="0" xfId="0" applyNumberFormat="1" applyFont="1" applyAlignment="1">
      <alignment vertical="top"/>
    </xf>
    <xf numFmtId="172" fontId="4" fillId="0" borderId="0" xfId="0" applyNumberFormat="1" applyFont="1" applyFill="1"/>
    <xf numFmtId="0" fontId="4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77" fontId="3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4" fillId="0" borderId="1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4" fillId="0" borderId="3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Fill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view="pageBreakPreview" zoomScale="115" zoomScaleSheetLayoutView="115" workbookViewId="0" topLeftCell="A1">
      <selection activeCell="C6" sqref="C6:C7"/>
    </sheetView>
  </sheetViews>
  <sheetFormatPr defaultColWidth="8.875" defaultRowHeight="12.75"/>
  <cols>
    <col min="1" max="1" width="5.00390625" style="4" customWidth="1"/>
    <col min="2" max="2" width="23.625" style="5" customWidth="1"/>
    <col min="3" max="3" width="40.875" style="31" customWidth="1"/>
    <col min="4" max="4" width="10.25390625" style="20" customWidth="1"/>
    <col min="5" max="5" width="13.25390625" style="20" customWidth="1"/>
    <col min="6" max="6" width="8.875" style="21" customWidth="1"/>
    <col min="7" max="8" width="8.875" style="3" customWidth="1"/>
    <col min="9" max="9" width="45.375" style="3" customWidth="1"/>
    <col min="10" max="10" width="8.875" style="3" customWidth="1"/>
    <col min="11" max="11" width="23.375" style="3" customWidth="1"/>
    <col min="12" max="12" width="8.875" style="3" customWidth="1"/>
    <col min="13" max="13" width="19.125" style="3" customWidth="1"/>
    <col min="14" max="16384" width="8.875" style="3" customWidth="1"/>
  </cols>
  <sheetData>
    <row r="1" spans="1:6" s="1" customFormat="1" ht="12.75">
      <c r="A1" s="66" t="s">
        <v>197</v>
      </c>
      <c r="B1" s="66"/>
      <c r="C1" s="66"/>
      <c r="D1" s="66"/>
      <c r="E1" s="66"/>
      <c r="F1" s="66"/>
    </row>
    <row r="2" spans="1:6" s="1" customFormat="1" ht="22.5" customHeight="1">
      <c r="A2" s="66"/>
      <c r="B2" s="66"/>
      <c r="C2" s="66"/>
      <c r="D2" s="66"/>
      <c r="E2" s="66"/>
      <c r="F2" s="66"/>
    </row>
    <row r="3" spans="1:6" s="1" customFormat="1" ht="52.5" customHeight="1">
      <c r="A3" s="66"/>
      <c r="B3" s="66"/>
      <c r="C3" s="66"/>
      <c r="D3" s="66"/>
      <c r="E3" s="66"/>
      <c r="F3" s="66"/>
    </row>
    <row r="4" spans="1:6" s="1" customFormat="1" ht="12.75">
      <c r="A4" s="68" t="s">
        <v>104</v>
      </c>
      <c r="B4" s="69"/>
      <c r="C4" s="69"/>
      <c r="D4" s="69"/>
      <c r="E4" s="16"/>
      <c r="F4" s="17"/>
    </row>
    <row r="5" spans="1:6" s="1" customFormat="1" ht="12.75">
      <c r="A5" s="2"/>
      <c r="B5" s="6"/>
      <c r="C5" s="46"/>
      <c r="D5" s="15"/>
      <c r="E5" s="16"/>
      <c r="F5" s="17"/>
    </row>
    <row r="6" spans="1:6" s="1" customFormat="1" ht="42" customHeight="1">
      <c r="A6" s="70" t="s">
        <v>2</v>
      </c>
      <c r="B6" s="70" t="s">
        <v>5</v>
      </c>
      <c r="C6" s="62" t="s">
        <v>23</v>
      </c>
      <c r="D6" s="64" t="s">
        <v>182</v>
      </c>
      <c r="E6" s="67" t="s">
        <v>183</v>
      </c>
      <c r="F6" s="67"/>
    </row>
    <row r="7" spans="1:6" ht="80.25" customHeight="1">
      <c r="A7" s="70"/>
      <c r="B7" s="70"/>
      <c r="C7" s="63"/>
      <c r="D7" s="64"/>
      <c r="E7" s="13" t="s">
        <v>67</v>
      </c>
      <c r="F7" s="14" t="s">
        <v>68</v>
      </c>
    </row>
    <row r="8" spans="1:6" ht="12.75">
      <c r="A8" s="51">
        <v>1</v>
      </c>
      <c r="B8" s="51">
        <v>2</v>
      </c>
      <c r="C8" s="52">
        <v>3</v>
      </c>
      <c r="D8" s="51">
        <v>4</v>
      </c>
      <c r="E8" s="53">
        <v>5</v>
      </c>
      <c r="F8" s="54">
        <v>6</v>
      </c>
    </row>
    <row r="9" spans="1:6" ht="12.75">
      <c r="A9" s="25">
        <v>1</v>
      </c>
      <c r="B9" s="26" t="s">
        <v>7</v>
      </c>
      <c r="C9" s="47" t="s">
        <v>47</v>
      </c>
      <c r="D9" s="57">
        <f>D10+D12+D14+D18+D22+D29+D31+D35+D40</f>
        <v>179562.2</v>
      </c>
      <c r="E9" s="57">
        <f>E10+E12+E14+E18+E22+E29+E31+E35+E40+E51+E20</f>
        <v>185445.00000000003</v>
      </c>
      <c r="F9" s="33">
        <f>E9/D9*100</f>
        <v>103.27619064591546</v>
      </c>
    </row>
    <row r="10" spans="1:6" ht="12.75">
      <c r="A10" s="25">
        <v>2</v>
      </c>
      <c r="B10" s="25" t="s">
        <v>10</v>
      </c>
      <c r="C10" s="55" t="s">
        <v>8</v>
      </c>
      <c r="D10" s="58">
        <v>145112</v>
      </c>
      <c r="E10" s="59">
        <f>E11</f>
        <v>150362.2</v>
      </c>
      <c r="F10" s="32">
        <f aca="true" t="shared" si="0" ref="F10:F77">E10/D10*100</f>
        <v>103.61803296763881</v>
      </c>
    </row>
    <row r="11" spans="1:6" ht="12.75">
      <c r="A11" s="25">
        <v>3</v>
      </c>
      <c r="B11" s="25" t="s">
        <v>29</v>
      </c>
      <c r="C11" s="55" t="s">
        <v>9</v>
      </c>
      <c r="D11" s="58">
        <v>145112</v>
      </c>
      <c r="E11" s="59">
        <v>150362.2</v>
      </c>
      <c r="F11" s="32">
        <f t="shared" si="0"/>
        <v>103.61803296763881</v>
      </c>
    </row>
    <row r="12" spans="1:6" ht="38.25">
      <c r="A12" s="25">
        <v>4</v>
      </c>
      <c r="B12" s="25" t="s">
        <v>128</v>
      </c>
      <c r="C12" s="55" t="s">
        <v>105</v>
      </c>
      <c r="D12" s="58">
        <v>3973.8</v>
      </c>
      <c r="E12" s="59">
        <f>E13</f>
        <v>4198.8</v>
      </c>
      <c r="F12" s="32">
        <f t="shared" si="0"/>
        <v>105.66208666767325</v>
      </c>
    </row>
    <row r="13" spans="1:6" ht="38.25">
      <c r="A13" s="25">
        <v>5</v>
      </c>
      <c r="B13" s="25" t="s">
        <v>106</v>
      </c>
      <c r="C13" s="55" t="s">
        <v>107</v>
      </c>
      <c r="D13" s="58">
        <v>3973.8</v>
      </c>
      <c r="E13" s="59">
        <v>4198.8</v>
      </c>
      <c r="F13" s="32">
        <f t="shared" si="0"/>
        <v>105.66208666767325</v>
      </c>
    </row>
    <row r="14" spans="1:6" ht="12.75">
      <c r="A14" s="25">
        <v>6</v>
      </c>
      <c r="B14" s="25" t="s">
        <v>30</v>
      </c>
      <c r="C14" s="55" t="s">
        <v>3</v>
      </c>
      <c r="D14" s="59">
        <f>D15+D16+D17</f>
        <v>7161.7</v>
      </c>
      <c r="E14" s="59">
        <f>E15+E16+E17</f>
        <v>7268.200000000001</v>
      </c>
      <c r="F14" s="32">
        <f t="shared" si="0"/>
        <v>101.48707709063491</v>
      </c>
    </row>
    <row r="15" spans="1:6" ht="25.5">
      <c r="A15" s="25">
        <v>7</v>
      </c>
      <c r="B15" s="25" t="s">
        <v>150</v>
      </c>
      <c r="C15" s="55" t="s">
        <v>151</v>
      </c>
      <c r="D15" s="58">
        <v>1117</v>
      </c>
      <c r="E15" s="59">
        <v>1122.6</v>
      </c>
      <c r="F15" s="32">
        <f t="shared" si="0"/>
        <v>100.50134288272157</v>
      </c>
    </row>
    <row r="16" spans="1:6" ht="25.5">
      <c r="A16" s="25">
        <v>8</v>
      </c>
      <c r="B16" s="25" t="s">
        <v>31</v>
      </c>
      <c r="C16" s="55" t="s">
        <v>24</v>
      </c>
      <c r="D16" s="58">
        <v>5750</v>
      </c>
      <c r="E16" s="59">
        <v>5849.5</v>
      </c>
      <c r="F16" s="32">
        <f t="shared" si="0"/>
        <v>101.7304347826087</v>
      </c>
    </row>
    <row r="17" spans="1:6" ht="12.75">
      <c r="A17" s="25">
        <v>9</v>
      </c>
      <c r="B17" s="25" t="s">
        <v>32</v>
      </c>
      <c r="C17" s="55" t="s">
        <v>4</v>
      </c>
      <c r="D17" s="58">
        <v>294.7</v>
      </c>
      <c r="E17" s="59">
        <v>296.1</v>
      </c>
      <c r="F17" s="32">
        <f t="shared" si="0"/>
        <v>100.4750593824228</v>
      </c>
    </row>
    <row r="18" spans="1:6" ht="12.75">
      <c r="A18" s="25">
        <v>10</v>
      </c>
      <c r="B18" s="25" t="s">
        <v>11</v>
      </c>
      <c r="C18" s="55" t="s">
        <v>18</v>
      </c>
      <c r="D18" s="59">
        <f>D19</f>
        <v>800</v>
      </c>
      <c r="E18" s="59">
        <f>E19</f>
        <v>811.3</v>
      </c>
      <c r="F18" s="32">
        <f t="shared" si="0"/>
        <v>101.4125</v>
      </c>
    </row>
    <row r="19" spans="1:6" ht="51">
      <c r="A19" s="25">
        <v>11</v>
      </c>
      <c r="B19" s="25" t="s">
        <v>33</v>
      </c>
      <c r="C19" s="55" t="s">
        <v>69</v>
      </c>
      <c r="D19" s="58">
        <v>800</v>
      </c>
      <c r="E19" s="59">
        <v>811.3</v>
      </c>
      <c r="F19" s="32">
        <f t="shared" si="0"/>
        <v>101.4125</v>
      </c>
    </row>
    <row r="20" spans="1:6" ht="38.25">
      <c r="A20" s="25"/>
      <c r="B20" s="25" t="s">
        <v>191</v>
      </c>
      <c r="C20" s="55" t="s">
        <v>192</v>
      </c>
      <c r="D20" s="58"/>
      <c r="E20" s="59">
        <f>E21</f>
        <v>0.6</v>
      </c>
      <c r="F20" s="32"/>
    </row>
    <row r="21" spans="1:6" ht="66.75" customHeight="1">
      <c r="A21" s="25"/>
      <c r="B21" s="25" t="s">
        <v>11</v>
      </c>
      <c r="C21" s="55" t="s">
        <v>193</v>
      </c>
      <c r="D21" s="58"/>
      <c r="E21" s="59">
        <v>0.6</v>
      </c>
      <c r="F21" s="32"/>
    </row>
    <row r="22" spans="1:6" ht="51">
      <c r="A22" s="25">
        <v>12</v>
      </c>
      <c r="B22" s="25" t="s">
        <v>12</v>
      </c>
      <c r="C22" s="55" t="s">
        <v>13</v>
      </c>
      <c r="D22" s="59">
        <f>D23+D24+D25+D26+D27</f>
        <v>2666</v>
      </c>
      <c r="E22" s="59">
        <f>SUM(E23:E28)</f>
        <v>2685.4999999999995</v>
      </c>
      <c r="F22" s="32">
        <f t="shared" si="0"/>
        <v>100.73143285821453</v>
      </c>
    </row>
    <row r="23" spans="1:6" ht="89.25">
      <c r="A23" s="25">
        <v>13</v>
      </c>
      <c r="B23" s="25" t="s">
        <v>70</v>
      </c>
      <c r="C23" s="55" t="s">
        <v>152</v>
      </c>
      <c r="D23" s="58">
        <v>2100</v>
      </c>
      <c r="E23" s="59">
        <v>2116.7</v>
      </c>
      <c r="F23" s="32">
        <f t="shared" si="0"/>
        <v>100.79523809523809</v>
      </c>
    </row>
    <row r="24" spans="1:6" ht="84" customHeight="1">
      <c r="A24" s="25">
        <v>14</v>
      </c>
      <c r="B24" s="25" t="s">
        <v>54</v>
      </c>
      <c r="C24" s="55" t="s">
        <v>62</v>
      </c>
      <c r="D24" s="58">
        <v>10</v>
      </c>
      <c r="E24" s="59">
        <v>12.4</v>
      </c>
      <c r="F24" s="32">
        <f t="shared" si="0"/>
        <v>124</v>
      </c>
    </row>
    <row r="25" spans="1:6" ht="76.5">
      <c r="A25" s="25">
        <v>15</v>
      </c>
      <c r="B25" s="25" t="s">
        <v>34</v>
      </c>
      <c r="C25" s="55" t="s">
        <v>63</v>
      </c>
      <c r="D25" s="58">
        <v>271.5</v>
      </c>
      <c r="E25" s="59">
        <v>271.5</v>
      </c>
      <c r="F25" s="32">
        <f t="shared" si="0"/>
        <v>100</v>
      </c>
    </row>
    <row r="26" spans="1:6" ht="38.25">
      <c r="A26" s="25">
        <v>16</v>
      </c>
      <c r="B26" s="25" t="s">
        <v>108</v>
      </c>
      <c r="C26" s="55" t="s">
        <v>109</v>
      </c>
      <c r="D26" s="58">
        <v>271.8</v>
      </c>
      <c r="E26" s="59">
        <v>272</v>
      </c>
      <c r="F26" s="32">
        <f t="shared" si="0"/>
        <v>100.07358351729212</v>
      </c>
    </row>
    <row r="27" spans="1:6" ht="63.75">
      <c r="A27" s="25">
        <v>17</v>
      </c>
      <c r="B27" s="25" t="s">
        <v>64</v>
      </c>
      <c r="C27" s="55" t="s">
        <v>65</v>
      </c>
      <c r="D27" s="58">
        <v>12.7</v>
      </c>
      <c r="E27" s="59">
        <v>12.7</v>
      </c>
      <c r="F27" s="32">
        <f t="shared" si="0"/>
        <v>100</v>
      </c>
    </row>
    <row r="28" spans="1:6" ht="79.5" customHeight="1">
      <c r="A28" s="25"/>
      <c r="B28" s="25" t="s">
        <v>93</v>
      </c>
      <c r="C28" s="55" t="s">
        <v>184</v>
      </c>
      <c r="D28" s="58"/>
      <c r="E28" s="59">
        <v>0.2</v>
      </c>
      <c r="F28" s="32"/>
    </row>
    <row r="29" spans="1:6" ht="25.5">
      <c r="A29" s="25">
        <v>18</v>
      </c>
      <c r="B29" s="25" t="s">
        <v>15</v>
      </c>
      <c r="C29" s="55" t="s">
        <v>14</v>
      </c>
      <c r="D29" s="59">
        <f>D30</f>
        <v>320</v>
      </c>
      <c r="E29" s="59">
        <f>E30</f>
        <v>360.2</v>
      </c>
      <c r="F29" s="32">
        <f t="shared" si="0"/>
        <v>112.56249999999999</v>
      </c>
    </row>
    <row r="30" spans="1:6" ht="25.5">
      <c r="A30" s="25">
        <v>19</v>
      </c>
      <c r="B30" s="25" t="s">
        <v>35</v>
      </c>
      <c r="C30" s="55" t="s">
        <v>110</v>
      </c>
      <c r="D30" s="58">
        <v>320</v>
      </c>
      <c r="E30" s="59">
        <v>360.2</v>
      </c>
      <c r="F30" s="32">
        <f t="shared" si="0"/>
        <v>112.56249999999999</v>
      </c>
    </row>
    <row r="31" spans="1:6" ht="38.25">
      <c r="A31" s="25">
        <v>20</v>
      </c>
      <c r="B31" s="25" t="s">
        <v>6</v>
      </c>
      <c r="C31" s="55" t="s">
        <v>153</v>
      </c>
      <c r="D31" s="59">
        <f>D32+D33+D34</f>
        <v>16999.2</v>
      </c>
      <c r="E31" s="59">
        <f>E32+E33+E34</f>
        <v>17040</v>
      </c>
      <c r="F31" s="32">
        <f t="shared" si="0"/>
        <v>100.24001129464915</v>
      </c>
    </row>
    <row r="32" spans="1:6" ht="38.25">
      <c r="A32" s="25">
        <v>21</v>
      </c>
      <c r="B32" s="25" t="s">
        <v>71</v>
      </c>
      <c r="C32" s="55" t="s">
        <v>72</v>
      </c>
      <c r="D32" s="58">
        <v>16626.2</v>
      </c>
      <c r="E32" s="59">
        <v>16669.7</v>
      </c>
      <c r="F32" s="32">
        <f t="shared" si="0"/>
        <v>100.26163525038794</v>
      </c>
    </row>
    <row r="33" spans="1:6" ht="38.25">
      <c r="A33" s="25">
        <v>22</v>
      </c>
      <c r="B33" s="25" t="s">
        <v>73</v>
      </c>
      <c r="C33" s="55" t="s">
        <v>74</v>
      </c>
      <c r="D33" s="58">
        <v>357.1</v>
      </c>
      <c r="E33" s="59">
        <v>354</v>
      </c>
      <c r="F33" s="32">
        <f t="shared" si="0"/>
        <v>99.13189582749929</v>
      </c>
    </row>
    <row r="34" spans="1:6" ht="25.5">
      <c r="A34" s="25">
        <v>23</v>
      </c>
      <c r="B34" s="25" t="s">
        <v>129</v>
      </c>
      <c r="C34" s="55" t="s">
        <v>75</v>
      </c>
      <c r="D34" s="58">
        <v>15.9</v>
      </c>
      <c r="E34" s="59">
        <v>16.3</v>
      </c>
      <c r="F34" s="32">
        <f t="shared" si="0"/>
        <v>102.51572327044025</v>
      </c>
    </row>
    <row r="35" spans="1:6" ht="25.5">
      <c r="A35" s="25">
        <v>24</v>
      </c>
      <c r="B35" s="25" t="s">
        <v>20</v>
      </c>
      <c r="C35" s="55" t="s">
        <v>19</v>
      </c>
      <c r="D35" s="59">
        <f>D36+D37+D38+D39</f>
        <v>284.09999999999997</v>
      </c>
      <c r="E35" s="59">
        <f>SUM(E36:E39)</f>
        <v>320.40000000000003</v>
      </c>
      <c r="F35" s="32">
        <f t="shared" si="0"/>
        <v>112.77719112988387</v>
      </c>
    </row>
    <row r="36" spans="1:6" ht="96" customHeight="1">
      <c r="A36" s="25">
        <v>25</v>
      </c>
      <c r="B36" s="25" t="s">
        <v>111</v>
      </c>
      <c r="C36" s="55" t="s">
        <v>112</v>
      </c>
      <c r="D36" s="58">
        <v>15.5</v>
      </c>
      <c r="E36" s="59">
        <v>15.6</v>
      </c>
      <c r="F36" s="32">
        <f t="shared" si="0"/>
        <v>100.64516129032258</v>
      </c>
    </row>
    <row r="37" spans="1:6" ht="102">
      <c r="A37" s="25">
        <v>26</v>
      </c>
      <c r="B37" s="25" t="s">
        <v>113</v>
      </c>
      <c r="C37" s="55" t="s">
        <v>114</v>
      </c>
      <c r="D37" s="58">
        <v>17.4</v>
      </c>
      <c r="E37" s="59">
        <v>17.5</v>
      </c>
      <c r="F37" s="32">
        <f t="shared" si="0"/>
        <v>100.57471264367817</v>
      </c>
    </row>
    <row r="38" spans="1:6" ht="51">
      <c r="A38" s="25">
        <v>27</v>
      </c>
      <c r="B38" s="25" t="s">
        <v>76</v>
      </c>
      <c r="C38" s="55" t="s">
        <v>154</v>
      </c>
      <c r="D38" s="58">
        <v>245</v>
      </c>
      <c r="E38" s="59">
        <v>281.1</v>
      </c>
      <c r="F38" s="32">
        <f t="shared" si="0"/>
        <v>114.73469387755102</v>
      </c>
    </row>
    <row r="39" spans="1:6" ht="51">
      <c r="A39" s="25">
        <v>28</v>
      </c>
      <c r="B39" s="25" t="s">
        <v>130</v>
      </c>
      <c r="C39" s="55" t="s">
        <v>131</v>
      </c>
      <c r="D39" s="58">
        <v>6.2</v>
      </c>
      <c r="E39" s="59">
        <v>6.2</v>
      </c>
      <c r="F39" s="32">
        <f t="shared" si="0"/>
        <v>100</v>
      </c>
    </row>
    <row r="40" spans="1:6" ht="25.5">
      <c r="A40" s="25">
        <v>29</v>
      </c>
      <c r="B40" s="25" t="s">
        <v>17</v>
      </c>
      <c r="C40" s="55" t="s">
        <v>16</v>
      </c>
      <c r="D40" s="59">
        <f>D41+D42+D44+D45+D47+D48+D49+D50</f>
        <v>2245.4</v>
      </c>
      <c r="E40" s="59">
        <f>SUM(E41:E50)</f>
        <v>2395.2</v>
      </c>
      <c r="F40" s="32">
        <f t="shared" si="0"/>
        <v>106.67141711944419</v>
      </c>
    </row>
    <row r="41" spans="1:6" ht="25.5">
      <c r="A41" s="25">
        <v>30</v>
      </c>
      <c r="B41" s="25" t="s">
        <v>155</v>
      </c>
      <c r="C41" s="55" t="s">
        <v>156</v>
      </c>
      <c r="D41" s="58">
        <v>2.1</v>
      </c>
      <c r="E41" s="59">
        <v>2.4</v>
      </c>
      <c r="F41" s="32">
        <f t="shared" si="0"/>
        <v>114.28571428571428</v>
      </c>
    </row>
    <row r="42" spans="1:6" ht="63.75">
      <c r="A42" s="25">
        <v>31</v>
      </c>
      <c r="B42" s="25" t="s">
        <v>157</v>
      </c>
      <c r="C42" s="55" t="s">
        <v>158</v>
      </c>
      <c r="D42" s="58">
        <v>8</v>
      </c>
      <c r="E42" s="59">
        <v>8</v>
      </c>
      <c r="F42" s="32">
        <f t="shared" si="0"/>
        <v>100</v>
      </c>
    </row>
    <row r="43" spans="1:6" ht="38.25">
      <c r="A43" s="25"/>
      <c r="B43" s="25" t="s">
        <v>187</v>
      </c>
      <c r="C43" s="55" t="s">
        <v>188</v>
      </c>
      <c r="D43" s="58"/>
      <c r="E43" s="59">
        <v>1.1</v>
      </c>
      <c r="F43" s="32"/>
    </row>
    <row r="44" spans="1:6" ht="38.25">
      <c r="A44" s="25">
        <v>32</v>
      </c>
      <c r="B44" s="25" t="s">
        <v>115</v>
      </c>
      <c r="C44" s="55" t="s">
        <v>94</v>
      </c>
      <c r="D44" s="58">
        <v>30</v>
      </c>
      <c r="E44" s="59">
        <v>40</v>
      </c>
      <c r="F44" s="32">
        <f t="shared" si="0"/>
        <v>133.33333333333331</v>
      </c>
    </row>
    <row r="45" spans="1:6" ht="63.75">
      <c r="A45" s="25">
        <v>33</v>
      </c>
      <c r="B45" s="25" t="s">
        <v>46</v>
      </c>
      <c r="C45" s="55" t="s">
        <v>45</v>
      </c>
      <c r="D45" s="58">
        <v>229.5</v>
      </c>
      <c r="E45" s="59">
        <v>239.7</v>
      </c>
      <c r="F45" s="32">
        <f t="shared" si="0"/>
        <v>104.44444444444443</v>
      </c>
    </row>
    <row r="46" spans="1:6" ht="27.75" customHeight="1">
      <c r="A46" s="25"/>
      <c r="B46" s="25" t="s">
        <v>185</v>
      </c>
      <c r="C46" s="55" t="s">
        <v>186</v>
      </c>
      <c r="D46" s="58"/>
      <c r="E46" s="59">
        <v>30.5</v>
      </c>
      <c r="F46" s="32"/>
    </row>
    <row r="47" spans="1:6" ht="76.5">
      <c r="A47" s="25">
        <v>34</v>
      </c>
      <c r="B47" s="25" t="s">
        <v>159</v>
      </c>
      <c r="C47" s="55" t="s">
        <v>160</v>
      </c>
      <c r="D47" s="58">
        <v>3</v>
      </c>
      <c r="E47" s="59">
        <v>3</v>
      </c>
      <c r="F47" s="32">
        <f t="shared" si="0"/>
        <v>100</v>
      </c>
    </row>
    <row r="48" spans="1:6" ht="76.5">
      <c r="A48" s="25">
        <v>35</v>
      </c>
      <c r="B48" s="25" t="s">
        <v>0</v>
      </c>
      <c r="C48" s="55" t="s">
        <v>132</v>
      </c>
      <c r="D48" s="58">
        <v>315.8</v>
      </c>
      <c r="E48" s="59">
        <v>344.5</v>
      </c>
      <c r="F48" s="32">
        <f t="shared" si="0"/>
        <v>109.08803039898669</v>
      </c>
    </row>
    <row r="49" spans="1:6" ht="57" customHeight="1">
      <c r="A49" s="25">
        <v>36</v>
      </c>
      <c r="B49" s="25" t="s">
        <v>116</v>
      </c>
      <c r="C49" s="55" t="s">
        <v>117</v>
      </c>
      <c r="D49" s="58">
        <v>30.7</v>
      </c>
      <c r="E49" s="59">
        <v>31.8</v>
      </c>
      <c r="F49" s="32">
        <f t="shared" si="0"/>
        <v>103.58306188925081</v>
      </c>
    </row>
    <row r="50" spans="1:6" ht="41.25" customHeight="1">
      <c r="A50" s="25">
        <v>37</v>
      </c>
      <c r="B50" s="25" t="s">
        <v>25</v>
      </c>
      <c r="C50" s="55" t="s">
        <v>26</v>
      </c>
      <c r="D50" s="58">
        <v>1626.3</v>
      </c>
      <c r="E50" s="59">
        <v>1694.2</v>
      </c>
      <c r="F50" s="32">
        <f t="shared" si="0"/>
        <v>104.17512144130849</v>
      </c>
    </row>
    <row r="51" spans="1:6" ht="12.75">
      <c r="A51" s="25"/>
      <c r="B51" s="25" t="s">
        <v>126</v>
      </c>
      <c r="C51" s="55" t="s">
        <v>127</v>
      </c>
      <c r="D51" s="58"/>
      <c r="E51" s="59">
        <f>E52</f>
        <v>2.6</v>
      </c>
      <c r="F51" s="32"/>
    </row>
    <row r="52" spans="1:6" ht="25.5">
      <c r="A52" s="25"/>
      <c r="B52" s="25" t="s">
        <v>189</v>
      </c>
      <c r="C52" s="55" t="s">
        <v>190</v>
      </c>
      <c r="D52" s="58"/>
      <c r="E52" s="59">
        <v>2.6</v>
      </c>
      <c r="F52" s="32"/>
    </row>
    <row r="53" spans="1:6" ht="12.75">
      <c r="A53" s="25">
        <v>38</v>
      </c>
      <c r="B53" s="26" t="s">
        <v>95</v>
      </c>
      <c r="C53" s="47" t="s">
        <v>78</v>
      </c>
      <c r="D53" s="60">
        <f>D54+D79+D81+D83</f>
        <v>592185.7</v>
      </c>
      <c r="E53" s="60">
        <f>E54+E79+E81+E83</f>
        <v>586474.0999999999</v>
      </c>
      <c r="F53" s="33">
        <f t="shared" si="0"/>
        <v>99.03550524776263</v>
      </c>
    </row>
    <row r="54" spans="1:6" ht="38.25">
      <c r="A54" s="25">
        <v>39</v>
      </c>
      <c r="B54" s="26" t="s">
        <v>77</v>
      </c>
      <c r="C54" s="47" t="s">
        <v>66</v>
      </c>
      <c r="D54" s="60">
        <f>D55+D57+D64+D72</f>
        <v>594164.5</v>
      </c>
      <c r="E54" s="60">
        <f>E55+E57+E64+E72</f>
        <v>588452.2999999999</v>
      </c>
      <c r="F54" s="33">
        <f t="shared" si="0"/>
        <v>99.03861641010191</v>
      </c>
    </row>
    <row r="55" spans="1:6" ht="38.25">
      <c r="A55" s="25">
        <v>40</v>
      </c>
      <c r="B55" s="25" t="s">
        <v>27</v>
      </c>
      <c r="C55" s="55" t="s">
        <v>48</v>
      </c>
      <c r="D55" s="59">
        <f>D56</f>
        <v>117764</v>
      </c>
      <c r="E55" s="59">
        <f>E56</f>
        <v>117764</v>
      </c>
      <c r="F55" s="32">
        <f t="shared" si="0"/>
        <v>100</v>
      </c>
    </row>
    <row r="56" spans="1:6" ht="25.5">
      <c r="A56" s="25">
        <v>41</v>
      </c>
      <c r="B56" s="25" t="s">
        <v>36</v>
      </c>
      <c r="C56" s="55" t="s">
        <v>49</v>
      </c>
      <c r="D56" s="58">
        <v>117764</v>
      </c>
      <c r="E56" s="59">
        <v>117764</v>
      </c>
      <c r="F56" s="32">
        <f t="shared" si="0"/>
        <v>100</v>
      </c>
    </row>
    <row r="57" spans="1:6" ht="38.25">
      <c r="A57" s="25">
        <v>42</v>
      </c>
      <c r="B57" s="25" t="s">
        <v>21</v>
      </c>
      <c r="C57" s="55" t="s">
        <v>161</v>
      </c>
      <c r="D57" s="59">
        <f>D58+D59+D60+D61+D62+D63</f>
        <v>212992.2</v>
      </c>
      <c r="E57" s="59">
        <f>E58+E59+E60+E61+E62+E63</f>
        <v>210980.90000000002</v>
      </c>
      <c r="F57" s="32">
        <f t="shared" si="0"/>
        <v>99.05569311927856</v>
      </c>
    </row>
    <row r="58" spans="1:6" ht="31.5" customHeight="1">
      <c r="A58" s="25">
        <v>43</v>
      </c>
      <c r="B58" s="25" t="s">
        <v>81</v>
      </c>
      <c r="C58" s="55" t="s">
        <v>133</v>
      </c>
      <c r="D58" s="58">
        <v>56481.1</v>
      </c>
      <c r="E58" s="59">
        <v>54476.8</v>
      </c>
      <c r="F58" s="32">
        <f t="shared" si="0"/>
        <v>96.45137931095536</v>
      </c>
    </row>
    <row r="59" spans="1:6" ht="51">
      <c r="A59" s="25">
        <v>44</v>
      </c>
      <c r="B59" s="25" t="s">
        <v>79</v>
      </c>
      <c r="C59" s="55" t="s">
        <v>80</v>
      </c>
      <c r="D59" s="58">
        <v>199.5</v>
      </c>
      <c r="E59" s="59">
        <v>199.5</v>
      </c>
      <c r="F59" s="32">
        <f t="shared" si="0"/>
        <v>100</v>
      </c>
    </row>
    <row r="60" spans="1:6" ht="38.25">
      <c r="A60" s="25">
        <v>45</v>
      </c>
      <c r="B60" s="25" t="s">
        <v>56</v>
      </c>
      <c r="C60" s="55" t="s">
        <v>118</v>
      </c>
      <c r="D60" s="58">
        <v>6033.8</v>
      </c>
      <c r="E60" s="59">
        <v>6033.8</v>
      </c>
      <c r="F60" s="32">
        <f t="shared" si="0"/>
        <v>100</v>
      </c>
    </row>
    <row r="61" spans="1:6" ht="56.25" customHeight="1">
      <c r="A61" s="25">
        <v>46</v>
      </c>
      <c r="B61" s="25" t="s">
        <v>119</v>
      </c>
      <c r="C61" s="55" t="s">
        <v>120</v>
      </c>
      <c r="D61" s="58">
        <v>298.1</v>
      </c>
      <c r="E61" s="59">
        <v>298.1</v>
      </c>
      <c r="F61" s="32">
        <f t="shared" si="0"/>
        <v>100</v>
      </c>
    </row>
    <row r="62" spans="1:6" ht="95.25" customHeight="1">
      <c r="A62" s="25">
        <v>47</v>
      </c>
      <c r="B62" s="25" t="s">
        <v>162</v>
      </c>
      <c r="C62" s="55" t="s">
        <v>163</v>
      </c>
      <c r="D62" s="58">
        <v>61470</v>
      </c>
      <c r="E62" s="59">
        <v>61470</v>
      </c>
      <c r="F62" s="32">
        <f t="shared" si="0"/>
        <v>100</v>
      </c>
    </row>
    <row r="63" spans="1:6" ht="25.5">
      <c r="A63" s="25">
        <v>48</v>
      </c>
      <c r="B63" s="25" t="s">
        <v>37</v>
      </c>
      <c r="C63" s="55" t="s">
        <v>134</v>
      </c>
      <c r="D63" s="58">
        <v>88509.7</v>
      </c>
      <c r="E63" s="59">
        <v>88502.7</v>
      </c>
      <c r="F63" s="32">
        <f t="shared" si="0"/>
        <v>99.99209126231362</v>
      </c>
    </row>
    <row r="64" spans="1:6" ht="38.25">
      <c r="A64" s="25">
        <v>49</v>
      </c>
      <c r="B64" s="25" t="s">
        <v>1</v>
      </c>
      <c r="C64" s="55" t="s">
        <v>50</v>
      </c>
      <c r="D64" s="59">
        <f>D65+D66+D67+D68+D69+D70+D71</f>
        <v>235932.2</v>
      </c>
      <c r="E64" s="59">
        <f>E65+E66+E67+E68+E69+E70+E71</f>
        <v>232231.3</v>
      </c>
      <c r="F64" s="32">
        <f t="shared" si="0"/>
        <v>98.4313713855082</v>
      </c>
    </row>
    <row r="65" spans="1:6" ht="38.25">
      <c r="A65" s="25">
        <v>50</v>
      </c>
      <c r="B65" s="25" t="s">
        <v>51</v>
      </c>
      <c r="C65" s="55" t="s">
        <v>82</v>
      </c>
      <c r="D65" s="58">
        <v>6015</v>
      </c>
      <c r="E65" s="59">
        <v>4399</v>
      </c>
      <c r="F65" s="32">
        <f t="shared" si="0"/>
        <v>73.13383208645054</v>
      </c>
    </row>
    <row r="66" spans="1:6" ht="38.25">
      <c r="A66" s="25">
        <v>51</v>
      </c>
      <c r="B66" s="25" t="s">
        <v>164</v>
      </c>
      <c r="C66" s="55" t="s">
        <v>165</v>
      </c>
      <c r="D66" s="58">
        <v>782.3</v>
      </c>
      <c r="E66" s="59">
        <v>300.1</v>
      </c>
      <c r="F66" s="32">
        <f t="shared" si="0"/>
        <v>38.361242490093325</v>
      </c>
    </row>
    <row r="67" spans="1:6" ht="51">
      <c r="A67" s="25">
        <v>52</v>
      </c>
      <c r="B67" s="25" t="s">
        <v>42</v>
      </c>
      <c r="C67" s="55" t="s">
        <v>52</v>
      </c>
      <c r="D67" s="58">
        <v>850.4</v>
      </c>
      <c r="E67" s="59">
        <v>818.5</v>
      </c>
      <c r="F67" s="32">
        <f t="shared" si="0"/>
        <v>96.24882408278458</v>
      </c>
    </row>
    <row r="68" spans="1:6" ht="42" customHeight="1">
      <c r="A68" s="25">
        <v>53</v>
      </c>
      <c r="B68" s="25" t="s">
        <v>39</v>
      </c>
      <c r="C68" s="55" t="s">
        <v>53</v>
      </c>
      <c r="D68" s="58">
        <v>3512</v>
      </c>
      <c r="E68" s="59">
        <v>3123.9</v>
      </c>
      <c r="F68" s="32">
        <f t="shared" si="0"/>
        <v>88.94931662870161</v>
      </c>
    </row>
    <row r="69" spans="1:6" ht="38.25">
      <c r="A69" s="25">
        <v>54</v>
      </c>
      <c r="B69" s="25" t="s">
        <v>40</v>
      </c>
      <c r="C69" s="55" t="s">
        <v>135</v>
      </c>
      <c r="D69" s="58">
        <v>61389.4</v>
      </c>
      <c r="E69" s="59">
        <v>60207.3</v>
      </c>
      <c r="F69" s="32">
        <f t="shared" si="0"/>
        <v>98.07442327177004</v>
      </c>
    </row>
    <row r="70" spans="1:6" ht="51">
      <c r="A70" s="25">
        <v>55</v>
      </c>
      <c r="B70" s="25" t="s">
        <v>166</v>
      </c>
      <c r="C70" s="55" t="s">
        <v>167</v>
      </c>
      <c r="D70" s="58">
        <v>3</v>
      </c>
      <c r="E70" s="59">
        <v>2.4</v>
      </c>
      <c r="F70" s="32">
        <f t="shared" si="0"/>
        <v>80</v>
      </c>
    </row>
    <row r="71" spans="1:6" ht="25.5">
      <c r="A71" s="25">
        <v>56</v>
      </c>
      <c r="B71" s="25" t="s">
        <v>38</v>
      </c>
      <c r="C71" s="55" t="s">
        <v>136</v>
      </c>
      <c r="D71" s="58">
        <v>163380.1</v>
      </c>
      <c r="E71" s="59">
        <v>163380.1</v>
      </c>
      <c r="F71" s="32">
        <f t="shared" si="0"/>
        <v>100</v>
      </c>
    </row>
    <row r="72" spans="1:6" ht="12.75">
      <c r="A72" s="25">
        <v>57</v>
      </c>
      <c r="B72" s="25" t="s">
        <v>22</v>
      </c>
      <c r="C72" s="55" t="s">
        <v>28</v>
      </c>
      <c r="D72" s="59">
        <f>D73+D74+D75+D76+D77+D78</f>
        <v>27476.1</v>
      </c>
      <c r="E72" s="59">
        <f>E73+E74+E75+E76+E77+E78</f>
        <v>27476.1</v>
      </c>
      <c r="F72" s="32">
        <f t="shared" si="0"/>
        <v>100</v>
      </c>
    </row>
    <row r="73" spans="1:6" ht="69" customHeight="1">
      <c r="A73" s="25">
        <v>58</v>
      </c>
      <c r="B73" s="25" t="s">
        <v>44</v>
      </c>
      <c r="C73" s="55" t="s">
        <v>137</v>
      </c>
      <c r="D73" s="58">
        <v>2396.2</v>
      </c>
      <c r="E73" s="59">
        <v>2396.2</v>
      </c>
      <c r="F73" s="32">
        <f t="shared" si="0"/>
        <v>100</v>
      </c>
    </row>
    <row r="74" spans="1:6" ht="51">
      <c r="A74" s="25">
        <v>59</v>
      </c>
      <c r="B74" s="25" t="s">
        <v>138</v>
      </c>
      <c r="C74" s="55" t="s">
        <v>139</v>
      </c>
      <c r="D74" s="58">
        <v>47.6</v>
      </c>
      <c r="E74" s="59">
        <v>47.6</v>
      </c>
      <c r="F74" s="32">
        <f t="shared" si="0"/>
        <v>100</v>
      </c>
    </row>
    <row r="75" spans="1:6" ht="89.25">
      <c r="A75" s="25">
        <v>60</v>
      </c>
      <c r="B75" s="25" t="s">
        <v>168</v>
      </c>
      <c r="C75" s="55" t="s">
        <v>169</v>
      </c>
      <c r="D75" s="58">
        <v>215.6</v>
      </c>
      <c r="E75" s="59">
        <v>215.6</v>
      </c>
      <c r="F75" s="32">
        <f t="shared" si="0"/>
        <v>100</v>
      </c>
    </row>
    <row r="76" spans="1:6" ht="63.75">
      <c r="A76" s="25">
        <v>61</v>
      </c>
      <c r="B76" s="25" t="s">
        <v>140</v>
      </c>
      <c r="C76" s="55" t="s">
        <v>141</v>
      </c>
      <c r="D76" s="58">
        <v>100</v>
      </c>
      <c r="E76" s="59">
        <v>100</v>
      </c>
      <c r="F76" s="32">
        <f t="shared" si="0"/>
        <v>100</v>
      </c>
    </row>
    <row r="77" spans="1:6" ht="76.5">
      <c r="A77" s="25">
        <v>62</v>
      </c>
      <c r="B77" s="25" t="s">
        <v>96</v>
      </c>
      <c r="C77" s="55" t="s">
        <v>142</v>
      </c>
      <c r="D77" s="58">
        <v>50</v>
      </c>
      <c r="E77" s="59">
        <v>50</v>
      </c>
      <c r="F77" s="32">
        <f t="shared" si="0"/>
        <v>100</v>
      </c>
    </row>
    <row r="78" spans="1:6" ht="38.25">
      <c r="A78" s="25">
        <v>63</v>
      </c>
      <c r="B78" s="25" t="s">
        <v>41</v>
      </c>
      <c r="C78" s="55" t="s">
        <v>143</v>
      </c>
      <c r="D78" s="58">
        <v>24666.7</v>
      </c>
      <c r="E78" s="59">
        <v>24666.7</v>
      </c>
      <c r="F78" s="32">
        <f aca="true" t="shared" si="1" ref="F78:F85">E78/D78*100</f>
        <v>100</v>
      </c>
    </row>
    <row r="79" spans="1:6" ht="29.25" customHeight="1">
      <c r="A79" s="25">
        <v>64</v>
      </c>
      <c r="B79" s="26" t="s">
        <v>121</v>
      </c>
      <c r="C79" s="47" t="s">
        <v>83</v>
      </c>
      <c r="D79" s="60">
        <f>D80</f>
        <v>14.5</v>
      </c>
      <c r="E79" s="60">
        <f>E80</f>
        <v>15</v>
      </c>
      <c r="F79" s="33">
        <f t="shared" si="1"/>
        <v>103.44827586206897</v>
      </c>
    </row>
    <row r="80" spans="1:6" ht="25.5">
      <c r="A80" s="25">
        <v>65</v>
      </c>
      <c r="B80" s="25" t="s">
        <v>84</v>
      </c>
      <c r="C80" s="55" t="s">
        <v>85</v>
      </c>
      <c r="D80" s="58">
        <v>14.5</v>
      </c>
      <c r="E80" s="59">
        <v>15</v>
      </c>
      <c r="F80" s="32">
        <f t="shared" si="1"/>
        <v>103.44827586206897</v>
      </c>
    </row>
    <row r="81" spans="1:6" ht="102">
      <c r="A81" s="25">
        <v>66</v>
      </c>
      <c r="B81" s="26" t="s">
        <v>88</v>
      </c>
      <c r="C81" s="47" t="s">
        <v>97</v>
      </c>
      <c r="D81" s="60">
        <f>D82</f>
        <v>21.2</v>
      </c>
      <c r="E81" s="60">
        <f>E82</f>
        <v>21.2</v>
      </c>
      <c r="F81" s="33">
        <f t="shared" si="1"/>
        <v>100</v>
      </c>
    </row>
    <row r="82" spans="1:6" ht="55.5" customHeight="1">
      <c r="A82" s="25">
        <v>67</v>
      </c>
      <c r="B82" s="25" t="s">
        <v>98</v>
      </c>
      <c r="C82" s="55" t="s">
        <v>90</v>
      </c>
      <c r="D82" s="58">
        <v>21.2</v>
      </c>
      <c r="E82" s="59">
        <v>21.2</v>
      </c>
      <c r="F82" s="32">
        <f t="shared" si="1"/>
        <v>100</v>
      </c>
    </row>
    <row r="83" spans="1:6" ht="51">
      <c r="A83" s="25">
        <v>68</v>
      </c>
      <c r="B83" s="26" t="s">
        <v>89</v>
      </c>
      <c r="C83" s="47" t="s">
        <v>99</v>
      </c>
      <c r="D83" s="60">
        <f>D84</f>
        <v>-2014.5</v>
      </c>
      <c r="E83" s="60">
        <f>E84</f>
        <v>-2014.4</v>
      </c>
      <c r="F83" s="33">
        <f t="shared" si="1"/>
        <v>99.99503598907918</v>
      </c>
    </row>
    <row r="84" spans="1:6" ht="51">
      <c r="A84" s="25">
        <v>69</v>
      </c>
      <c r="B84" s="25" t="s">
        <v>91</v>
      </c>
      <c r="C84" s="55" t="s">
        <v>92</v>
      </c>
      <c r="D84" s="58">
        <v>-2014.5</v>
      </c>
      <c r="E84" s="59">
        <v>-2014.4</v>
      </c>
      <c r="F84" s="32">
        <f t="shared" si="1"/>
        <v>99.99503598907918</v>
      </c>
    </row>
    <row r="85" spans="1:6" ht="12.75">
      <c r="A85" s="25">
        <v>70</v>
      </c>
      <c r="B85" s="39"/>
      <c r="C85" s="56" t="s">
        <v>43</v>
      </c>
      <c r="D85" s="60">
        <f>D53+D9</f>
        <v>771747.8999999999</v>
      </c>
      <c r="E85" s="60">
        <f>E53+E9</f>
        <v>771919.0999999999</v>
      </c>
      <c r="F85" s="33">
        <f t="shared" si="1"/>
        <v>100.0221834098933</v>
      </c>
    </row>
    <row r="86" spans="1:6" ht="12.75">
      <c r="A86" s="8"/>
      <c r="B86" s="9"/>
      <c r="C86" s="48"/>
      <c r="D86" s="9"/>
      <c r="E86" s="18"/>
      <c r="F86" s="19"/>
    </row>
    <row r="87" spans="1:6" ht="12.75">
      <c r="A87" s="8"/>
      <c r="B87" s="12"/>
      <c r="C87" s="38"/>
      <c r="D87" s="12"/>
      <c r="E87" s="22"/>
      <c r="F87" s="19"/>
    </row>
    <row r="88" spans="1:6" ht="12.75">
      <c r="A88" s="8"/>
      <c r="B88" s="24"/>
      <c r="C88" s="65"/>
      <c r="D88" s="65"/>
      <c r="E88" s="28"/>
      <c r="F88" s="19"/>
    </row>
    <row r="89" spans="1:6" ht="12.75">
      <c r="A89" s="8" t="s">
        <v>59</v>
      </c>
      <c r="B89" s="75" t="s">
        <v>55</v>
      </c>
      <c r="C89" s="75"/>
      <c r="D89" s="24"/>
      <c r="E89" s="34"/>
      <c r="F89" s="19"/>
    </row>
    <row r="90" spans="1:7" ht="29.25" customHeight="1">
      <c r="A90" s="8"/>
      <c r="B90" s="72" t="s">
        <v>170</v>
      </c>
      <c r="C90" s="72"/>
      <c r="D90" s="72"/>
      <c r="E90" s="72"/>
      <c r="F90" s="40">
        <v>610</v>
      </c>
      <c r="G90" s="45"/>
    </row>
    <row r="91" spans="1:6" ht="12.75">
      <c r="A91" s="8"/>
      <c r="B91" s="76" t="s">
        <v>194</v>
      </c>
      <c r="C91" s="76"/>
      <c r="D91" s="76"/>
      <c r="E91" s="76"/>
      <c r="F91" s="43">
        <v>641.5</v>
      </c>
    </row>
    <row r="92" spans="1:6" ht="28.5" customHeight="1">
      <c r="A92" s="8"/>
      <c r="B92" s="61" t="s">
        <v>171</v>
      </c>
      <c r="C92" s="61"/>
      <c r="D92" s="61"/>
      <c r="E92" s="61"/>
      <c r="F92" s="43">
        <v>19056.4</v>
      </c>
    </row>
    <row r="93" spans="1:6" ht="28.5" customHeight="1">
      <c r="A93" s="8"/>
      <c r="B93" s="61" t="s">
        <v>175</v>
      </c>
      <c r="C93" s="61"/>
      <c r="D93" s="61"/>
      <c r="E93" s="61"/>
      <c r="F93" s="43">
        <v>16995.7</v>
      </c>
    </row>
    <row r="94" spans="1:6" ht="27.75" customHeight="1">
      <c r="A94" s="8"/>
      <c r="B94" s="61" t="s">
        <v>123</v>
      </c>
      <c r="C94" s="61"/>
      <c r="D94" s="61"/>
      <c r="E94" s="61"/>
      <c r="F94" s="43">
        <v>10836.5</v>
      </c>
    </row>
    <row r="95" spans="1:6" ht="41.25" customHeight="1">
      <c r="A95" s="8"/>
      <c r="B95" s="61" t="s">
        <v>174</v>
      </c>
      <c r="C95" s="61"/>
      <c r="D95" s="61"/>
      <c r="E95" s="61"/>
      <c r="F95" s="43">
        <v>5890.2</v>
      </c>
    </row>
    <row r="96" spans="1:6" ht="27.75" customHeight="1">
      <c r="A96" s="8"/>
      <c r="B96" s="61" t="s">
        <v>172</v>
      </c>
      <c r="C96" s="61"/>
      <c r="D96" s="61"/>
      <c r="E96" s="61"/>
      <c r="F96" s="43">
        <v>300</v>
      </c>
    </row>
    <row r="97" spans="1:7" ht="27.75" customHeight="1">
      <c r="A97" s="8"/>
      <c r="B97" s="71" t="s">
        <v>173</v>
      </c>
      <c r="C97" s="71"/>
      <c r="D97" s="71"/>
      <c r="E97" s="71"/>
      <c r="F97" s="40">
        <v>146.5</v>
      </c>
      <c r="G97" s="45"/>
    </row>
    <row r="98" spans="1:6" ht="12.75">
      <c r="A98" s="8"/>
      <c r="B98" s="9"/>
      <c r="C98" s="49"/>
      <c r="D98" s="24"/>
      <c r="E98" s="35"/>
      <c r="F98" s="41"/>
    </row>
    <row r="99" spans="1:6" ht="12.75">
      <c r="A99" s="8" t="s">
        <v>60</v>
      </c>
      <c r="B99" s="75" t="s">
        <v>55</v>
      </c>
      <c r="C99" s="75"/>
      <c r="D99" s="27"/>
      <c r="E99" s="35"/>
      <c r="F99" s="42"/>
    </row>
    <row r="100" spans="1:7" ht="12.75">
      <c r="A100" s="29"/>
      <c r="B100" s="71" t="s">
        <v>100</v>
      </c>
      <c r="C100" s="71"/>
      <c r="D100" s="71"/>
      <c r="E100" s="71"/>
      <c r="F100" s="40">
        <v>2562.9</v>
      </c>
      <c r="G100" s="45"/>
    </row>
    <row r="101" spans="1:6" ht="29.25" customHeight="1">
      <c r="A101" s="29"/>
      <c r="B101" s="61" t="s">
        <v>176</v>
      </c>
      <c r="C101" s="61"/>
      <c r="D101" s="61"/>
      <c r="E101" s="61"/>
      <c r="F101" s="43">
        <v>992</v>
      </c>
    </row>
    <row r="102" spans="1:6" ht="30" customHeight="1">
      <c r="A102" s="29"/>
      <c r="B102" s="61" t="s">
        <v>122</v>
      </c>
      <c r="C102" s="61"/>
      <c r="D102" s="61"/>
      <c r="E102" s="61"/>
      <c r="F102" s="43">
        <v>2478.9</v>
      </c>
    </row>
    <row r="103" spans="1:6" ht="12.75">
      <c r="A103" s="29"/>
      <c r="B103" s="23"/>
      <c r="C103" s="48"/>
      <c r="D103" s="27"/>
      <c r="E103" s="35"/>
      <c r="F103" s="42"/>
    </row>
    <row r="104" spans="1:6" ht="12.75">
      <c r="A104" s="8" t="s">
        <v>101</v>
      </c>
      <c r="B104" s="24" t="s">
        <v>55</v>
      </c>
      <c r="C104" s="49"/>
      <c r="D104" s="9"/>
      <c r="E104" s="35"/>
      <c r="F104" s="44"/>
    </row>
    <row r="105" spans="1:6" ht="12.75">
      <c r="A105" s="8"/>
      <c r="B105" s="71" t="s">
        <v>177</v>
      </c>
      <c r="C105" s="71"/>
      <c r="D105" s="71"/>
      <c r="E105" s="71"/>
      <c r="F105" s="40">
        <v>9418</v>
      </c>
    </row>
    <row r="106" spans="1:6" ht="25.5" customHeight="1">
      <c r="A106" s="8"/>
      <c r="B106" s="61" t="s">
        <v>195</v>
      </c>
      <c r="C106" s="61"/>
      <c r="D106" s="61"/>
      <c r="E106" s="61"/>
      <c r="F106" s="43">
        <v>73877</v>
      </c>
    </row>
    <row r="107" spans="1:6" ht="12.75" customHeight="1">
      <c r="A107" s="8"/>
      <c r="B107" s="61" t="s">
        <v>58</v>
      </c>
      <c r="C107" s="61"/>
      <c r="D107" s="61"/>
      <c r="E107" s="61"/>
      <c r="F107" s="43">
        <v>3521.3</v>
      </c>
    </row>
    <row r="108" spans="1:6" ht="39.75" customHeight="1">
      <c r="A108" s="8"/>
      <c r="B108" s="61" t="s">
        <v>178</v>
      </c>
      <c r="C108" s="61"/>
      <c r="D108" s="61"/>
      <c r="E108" s="61"/>
      <c r="F108" s="43">
        <v>702.8</v>
      </c>
    </row>
    <row r="109" spans="1:6" ht="29.25" customHeight="1">
      <c r="A109" s="8"/>
      <c r="B109" s="61" t="s">
        <v>196</v>
      </c>
      <c r="C109" s="61"/>
      <c r="D109" s="61"/>
      <c r="E109" s="61"/>
      <c r="F109" s="43">
        <v>833.4</v>
      </c>
    </row>
    <row r="110" spans="1:6" ht="12.75">
      <c r="A110" s="8"/>
      <c r="B110" s="61" t="s">
        <v>179</v>
      </c>
      <c r="C110" s="61"/>
      <c r="D110" s="61"/>
      <c r="E110" s="61"/>
      <c r="F110" s="43">
        <v>28.7</v>
      </c>
    </row>
    <row r="111" spans="1:7" ht="12.75">
      <c r="A111" s="8"/>
      <c r="B111" s="61" t="s">
        <v>57</v>
      </c>
      <c r="C111" s="61"/>
      <c r="D111" s="61"/>
      <c r="E111" s="61"/>
      <c r="F111" s="43">
        <v>121.5</v>
      </c>
      <c r="G111" s="45"/>
    </row>
    <row r="112" spans="1:6" ht="12.75">
      <c r="A112" s="8"/>
      <c r="B112" s="9"/>
      <c r="C112" s="50"/>
      <c r="D112" s="24"/>
      <c r="E112" s="34"/>
      <c r="F112" s="41"/>
    </row>
    <row r="113" spans="1:6" ht="12.75">
      <c r="A113" s="8" t="s">
        <v>144</v>
      </c>
      <c r="B113" s="24" t="s">
        <v>55</v>
      </c>
      <c r="C113" s="50"/>
      <c r="D113" s="24"/>
      <c r="E113" s="34"/>
      <c r="F113" s="41"/>
    </row>
    <row r="114" spans="1:6" ht="26.25" customHeight="1">
      <c r="A114" s="8"/>
      <c r="B114" s="71" t="s">
        <v>145</v>
      </c>
      <c r="C114" s="71"/>
      <c r="D114" s="71"/>
      <c r="E114" s="71"/>
      <c r="F114" s="40">
        <v>98.3</v>
      </c>
    </row>
    <row r="115" spans="1:6" ht="37.5" customHeight="1">
      <c r="A115" s="8"/>
      <c r="B115" s="61" t="s">
        <v>86</v>
      </c>
      <c r="C115" s="61"/>
      <c r="D115" s="61"/>
      <c r="E115" s="61"/>
      <c r="F115" s="43">
        <v>177</v>
      </c>
    </row>
    <row r="116" spans="1:6" ht="26.25" customHeight="1">
      <c r="A116" s="8"/>
      <c r="B116" s="61" t="s">
        <v>146</v>
      </c>
      <c r="C116" s="61"/>
      <c r="D116" s="61"/>
      <c r="E116" s="61"/>
      <c r="F116" s="43">
        <v>48107.6</v>
      </c>
    </row>
    <row r="117" spans="1:6" ht="37.5" customHeight="1">
      <c r="A117" s="8"/>
      <c r="B117" s="61" t="s">
        <v>147</v>
      </c>
      <c r="C117" s="61"/>
      <c r="D117" s="61"/>
      <c r="E117" s="61"/>
      <c r="F117" s="43">
        <v>0.4</v>
      </c>
    </row>
    <row r="118" spans="1:6" ht="31.5" customHeight="1">
      <c r="A118" s="8"/>
      <c r="B118" s="61" t="s">
        <v>180</v>
      </c>
      <c r="C118" s="61"/>
      <c r="D118" s="61"/>
      <c r="E118" s="61"/>
      <c r="F118" s="43">
        <v>11824</v>
      </c>
    </row>
    <row r="119" spans="1:7" ht="27" customHeight="1">
      <c r="A119" s="8"/>
      <c r="B119" s="61" t="s">
        <v>148</v>
      </c>
      <c r="C119" s="61"/>
      <c r="D119" s="61"/>
      <c r="E119" s="61"/>
      <c r="F119" s="43">
        <v>0</v>
      </c>
      <c r="G119" s="45"/>
    </row>
    <row r="120" spans="1:6" ht="12.75">
      <c r="A120" s="8"/>
      <c r="B120" s="9"/>
      <c r="C120" s="50"/>
      <c r="D120" s="24"/>
      <c r="E120" s="34"/>
      <c r="F120" s="41"/>
    </row>
    <row r="121" spans="1:6" ht="12.75">
      <c r="A121" s="8" t="s">
        <v>149</v>
      </c>
      <c r="B121" s="24" t="s">
        <v>55</v>
      </c>
      <c r="C121" s="50"/>
      <c r="D121" s="24"/>
      <c r="E121" s="35"/>
      <c r="F121" s="41"/>
    </row>
    <row r="122" spans="1:6" ht="57" customHeight="1">
      <c r="A122" s="8"/>
      <c r="B122" s="71" t="s">
        <v>124</v>
      </c>
      <c r="C122" s="71"/>
      <c r="D122" s="71"/>
      <c r="E122" s="71"/>
      <c r="F122" s="40">
        <v>107940.3</v>
      </c>
    </row>
    <row r="123" spans="1:7" ht="29.25" customHeight="1">
      <c r="A123" s="8"/>
      <c r="B123" s="61" t="s">
        <v>125</v>
      </c>
      <c r="C123" s="61"/>
      <c r="D123" s="61"/>
      <c r="E123" s="61"/>
      <c r="F123" s="43">
        <v>55439.8</v>
      </c>
      <c r="G123" s="45"/>
    </row>
    <row r="124" spans="1:6" ht="12.75">
      <c r="A124" s="8"/>
      <c r="B124" s="23"/>
      <c r="C124" s="48"/>
      <c r="D124" s="27"/>
      <c r="E124" s="35"/>
      <c r="F124" s="42"/>
    </row>
    <row r="125" spans="1:6" ht="12.75">
      <c r="A125" s="8" t="s">
        <v>87</v>
      </c>
      <c r="B125" s="24" t="s">
        <v>55</v>
      </c>
      <c r="C125" s="48"/>
      <c r="D125" s="27"/>
      <c r="E125" s="35"/>
      <c r="F125" s="42"/>
    </row>
    <row r="126" spans="1:6" ht="33" customHeight="1">
      <c r="A126" s="8"/>
      <c r="B126" s="71" t="s">
        <v>103</v>
      </c>
      <c r="C126" s="71"/>
      <c r="D126" s="71"/>
      <c r="E126" s="71"/>
      <c r="F126" s="40">
        <v>1828</v>
      </c>
    </row>
    <row r="127" spans="1:7" ht="30" customHeight="1">
      <c r="A127" s="8"/>
      <c r="B127" s="61" t="s">
        <v>61</v>
      </c>
      <c r="C127" s="61"/>
      <c r="D127" s="61"/>
      <c r="E127" s="61"/>
      <c r="F127" s="43">
        <v>568.2</v>
      </c>
      <c r="G127" s="45"/>
    </row>
    <row r="128" spans="1:6" ht="12.75">
      <c r="A128" s="8"/>
      <c r="B128" s="9"/>
      <c r="C128" s="50"/>
      <c r="D128" s="24"/>
      <c r="E128" s="35"/>
      <c r="F128" s="41"/>
    </row>
    <row r="129" spans="1:6" ht="12.75">
      <c r="A129" s="8" t="s">
        <v>102</v>
      </c>
      <c r="B129" s="24" t="s">
        <v>55</v>
      </c>
      <c r="C129" s="50"/>
      <c r="D129" s="24"/>
      <c r="E129" s="34"/>
      <c r="F129" s="41"/>
    </row>
    <row r="130" spans="1:6" ht="26.25" customHeight="1">
      <c r="A130" s="8"/>
      <c r="B130" s="71" t="s">
        <v>181</v>
      </c>
      <c r="C130" s="71"/>
      <c r="D130" s="71"/>
      <c r="E130" s="71"/>
      <c r="F130" s="40">
        <v>24666.7</v>
      </c>
    </row>
    <row r="131" spans="1:6" ht="12.75">
      <c r="A131" s="8"/>
      <c r="B131" s="74"/>
      <c r="C131" s="74"/>
      <c r="D131" s="10"/>
      <c r="E131" s="36"/>
      <c r="F131" s="19"/>
    </row>
    <row r="132" spans="1:6" ht="12.75">
      <c r="A132" s="37"/>
      <c r="B132" s="73"/>
      <c r="C132" s="73"/>
      <c r="D132" s="73"/>
      <c r="E132" s="35"/>
      <c r="F132" s="19"/>
    </row>
    <row r="133" spans="1:6" ht="12.75">
      <c r="A133" s="37"/>
      <c r="B133" s="73"/>
      <c r="C133" s="73"/>
      <c r="D133" s="73"/>
      <c r="E133" s="34"/>
      <c r="F133" s="19"/>
    </row>
    <row r="134" spans="1:6" ht="12.75">
      <c r="A134" s="37"/>
      <c r="B134" s="73"/>
      <c r="C134" s="73"/>
      <c r="D134" s="73"/>
      <c r="E134" s="35"/>
      <c r="F134" s="19"/>
    </row>
    <row r="135" spans="1:5" ht="12.75">
      <c r="A135" s="7"/>
      <c r="B135" s="11"/>
      <c r="C135" s="30"/>
      <c r="D135" s="22"/>
      <c r="E135" s="22"/>
    </row>
    <row r="136" spans="1:4" ht="12.75">
      <c r="A136" s="7"/>
      <c r="B136" s="11"/>
      <c r="C136" s="30"/>
      <c r="D136" s="22"/>
    </row>
    <row r="137" spans="1:4" ht="12.75">
      <c r="A137" s="7"/>
      <c r="B137" s="11"/>
      <c r="C137" s="30"/>
      <c r="D137" s="22"/>
    </row>
  </sheetData>
  <mergeCells count="43">
    <mergeCell ref="B91:E91"/>
    <mergeCell ref="B100:E100"/>
    <mergeCell ref="B101:E101"/>
    <mergeCell ref="B102:E102"/>
    <mergeCell ref="B134:D134"/>
    <mergeCell ref="B132:D132"/>
    <mergeCell ref="B133:D133"/>
    <mergeCell ref="B131:C131"/>
    <mergeCell ref="B130:E130"/>
    <mergeCell ref="B97:E97"/>
    <mergeCell ref="B108:E108"/>
    <mergeCell ref="B109:E109"/>
    <mergeCell ref="B110:E110"/>
    <mergeCell ref="B122:E122"/>
    <mergeCell ref="B114:E114"/>
    <mergeCell ref="B115:E115"/>
    <mergeCell ref="B116:E116"/>
    <mergeCell ref="B123:E123"/>
    <mergeCell ref="B126:E126"/>
    <mergeCell ref="B127:E127"/>
    <mergeCell ref="B117:E117"/>
    <mergeCell ref="B118:E118"/>
    <mergeCell ref="B119:E119"/>
    <mergeCell ref="B111:E111"/>
    <mergeCell ref="A1:F3"/>
    <mergeCell ref="E6:F6"/>
    <mergeCell ref="A4:D4"/>
    <mergeCell ref="A6:A7"/>
    <mergeCell ref="B6:B7"/>
    <mergeCell ref="B105:E105"/>
    <mergeCell ref="B90:E90"/>
    <mergeCell ref="B95:E95"/>
    <mergeCell ref="B93:E93"/>
    <mergeCell ref="B107:E107"/>
    <mergeCell ref="C6:C7"/>
    <mergeCell ref="D6:D7"/>
    <mergeCell ref="C88:D88"/>
    <mergeCell ref="B106:E106"/>
    <mergeCell ref="B92:E92"/>
    <mergeCell ref="B94:E94"/>
    <mergeCell ref="B96:E96"/>
    <mergeCell ref="B89:C89"/>
    <mergeCell ref="B99:C99"/>
  </mergeCells>
  <printOptions/>
  <pageMargins left="0.7480314960629921" right="0.2362204724409449" top="0.3937007874015748" bottom="0.3937007874015748" header="0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011z</cp:lastModifiedBy>
  <cp:lastPrinted>2016-03-19T08:33:53Z</cp:lastPrinted>
  <dcterms:created xsi:type="dcterms:W3CDTF">2005-10-01T10:04:25Z</dcterms:created>
  <dcterms:modified xsi:type="dcterms:W3CDTF">2017-06-19T05:26:39Z</dcterms:modified>
  <cp:category/>
  <cp:version/>
  <cp:contentType/>
  <cp:contentStatus/>
</cp:coreProperties>
</file>