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'Лист1'!$A$1:$U$128</definedName>
  </definedNames>
  <calcPr fullCalcOnLoad="1"/>
</workbook>
</file>

<file path=xl/sharedStrings.xml><?xml version="1.0" encoding="utf-8"?>
<sst xmlns="http://schemas.openxmlformats.org/spreadsheetml/2006/main" count="539" uniqueCount="350">
  <si>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</si>
  <si>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</si>
  <si>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</si>
  <si>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</si>
  <si>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</si>
  <si>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</si>
  <si>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</si>
  <si>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</si>
  <si>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</si>
  <si>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</si>
  <si>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</si>
  <si>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</si>
  <si>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</si>
  <si>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</si>
  <si>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</si>
  <si>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</si>
  <si>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</si>
  <si>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</si>
  <si>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</si>
  <si>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</si>
  <si>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</si>
  <si>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</si>
  <si>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</si>
  <si>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</si>
  <si>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</si>
  <si>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</si>
  <si>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</si>
  <si>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</si>
  <si>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</si>
  <si>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</si>
  <si>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</si>
  <si>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</si>
  <si>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</si>
  <si>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</si>
  <si>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</si>
  <si>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</si>
  <si>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</si>
  <si>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</si>
  <si>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</si>
  <si>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</si>
  <si>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</si>
  <si>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</si>
  <si>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</si>
  <si>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</si>
  <si>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</si>
  <si>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</si>
  <si>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</si>
  <si>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</si>
  <si>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</si>
  <si>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</si>
  <si>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</si>
  <si>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</si>
  <si>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</si>
  <si>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</si>
  <si>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</si>
  <si>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</si>
  <si>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</si>
  <si>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</si>
  <si>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</si>
  <si>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</si>
  <si>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</si>
  <si>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</si>
  <si>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</si>
  <si>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</si>
  <si>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</si>
  <si>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</si>
  <si>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</si>
  <si>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</si>
  <si>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</si>
  <si>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</si>
  <si>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</si>
  <si>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</si>
  <si>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</si>
  <si>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</si>
  <si>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</si>
  <si>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</si>
  <si>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</si>
  <si>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</si>
  <si>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</si>
  <si>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</si>
  <si>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</si>
  <si>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</si>
  <si>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</si>
  <si>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</si>
  <si>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</si>
  <si>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</si>
  <si>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</si>
  <si>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</si>
  <si>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</si>
  <si>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</si>
  <si>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</si>
  <si>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</si>
  <si>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</si>
  <si>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</si>
  <si>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</si>
  <si>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</si>
  <si>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</si>
  <si>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</si>
  <si>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</si>
  <si>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</si>
  <si>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</si>
  <si>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</si>
  <si>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</si>
  <si>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</si>
  <si>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</si>
  <si>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</si>
  <si>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</si>
  <si>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</si>
  <si>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</si>
  <si>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</si>
  <si>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</si>
  <si>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</si>
  <si>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</si>
  <si>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</si>
  <si>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</si>
  <si>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</si>
  <si>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</si>
  <si>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</si>
  <si>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</si>
  <si>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</si>
  <si>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</si>
  <si>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</si>
  <si>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</si>
  <si>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</si>
  <si>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</si>
  <si>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</si>
  <si>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</si>
  <si>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</si>
  <si>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</si>
  <si>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</si>
  <si>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</si>
  <si>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</si>
  <si>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</si>
  <si>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</si>
  <si>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</si>
  <si>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</si>
  <si>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</si>
  <si>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</si>
  <si>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</si>
  <si>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</si>
  <si>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</si>
  <si>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</si>
  <si>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</si>
  <si>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</si>
  <si>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</si>
  <si>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</si>
  <si>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</si>
  <si>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</si>
  <si>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</si>
  <si>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</si>
  <si>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</si>
  <si>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</si>
  <si>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</si>
  <si>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</si>
  <si>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</si>
  <si>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</si>
  <si>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</si>
  <si>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</si>
  <si>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</si>
  <si>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</si>
  <si>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</si>
  <si>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</si>
  <si>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</si>
  <si>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</si>
  <si>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</si>
  <si>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</si>
  <si>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</si>
  <si>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</si>
  <si>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</si>
  <si>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</si>
  <si>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</si>
  <si>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</si>
  <si>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</si>
  <si>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</si>
  <si>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</si>
  <si>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</si>
  <si>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</si>
  <si>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</si>
  <si>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</si>
  <si>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</si>
  <si>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</si>
  <si>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</si>
  <si>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</si>
  <si>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</si>
  <si>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</si>
  <si>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</si>
  <si>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</si>
  <si>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</si>
  <si>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</si>
  <si>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</si>
  <si>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</si>
  <si>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</si>
  <si>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</si>
  <si>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</si>
  <si>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</si>
  <si>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</si>
  <si>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</si>
  <si>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</si>
  <si>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</si>
  <si>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</si>
  <si>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</si>
  <si>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</si>
  <si>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</si>
  <si>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</si>
  <si>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</si>
  <si>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</si>
  <si>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</si>
  <si>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</si>
  <si>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</si>
  <si>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</si>
  <si>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</si>
  <si>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</si>
  <si>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</si>
  <si>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</si>
  <si>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</si>
  <si>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</si>
  <si>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</si>
  <si>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</si>
  <si>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</si>
  <si>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</si>
  <si>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</si>
  <si>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</si>
  <si>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</si>
  <si>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</si>
  <si>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</si>
  <si>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</si>
  <si>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</si>
  <si>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</si>
  <si>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</si>
  <si>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</si>
  <si>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</si>
  <si>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</si>
  <si>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</si>
  <si>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 xml:space="preserve"> &lt;2&gt;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</si>
  <si>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</si>
  <si>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</si>
  <si>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</si>
  <si>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</si>
  <si>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</si>
  <si>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</si>
  <si>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</si>
  <si>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</si>
  <si>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</si>
  <si>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</si>
  <si>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</si>
  <si>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</si>
  <si>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</si>
  <si>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</si>
  <si>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Свод доходов муниципального бюджета на 2023 год и плановый период 2024 и 2025 годов</t>
  </si>
  <si>
    <t>на 2025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</si>
  <si>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</si>
  <si>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Субсидии на строительство автоматической газораспределительной станции в Байкаловском муниципальном районе Свердловской области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</si>
  <si>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</si>
  <si>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</si>
  <si>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</si>
  <si>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</si>
  <si>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</si>
  <si>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</si>
  <si>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</si>
  <si>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</si>
  <si>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</si>
  <si>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</si>
  <si>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</si>
  <si>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</si>
  <si>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</si>
  <si>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</si>
  <si>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</si>
  <si>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</si>
  <si>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</si>
  <si>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</si>
  <si>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</si>
  <si>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</si>
  <si>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</si>
  <si>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</si>
  <si>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 xml:space="preserve">000 2 19 60010 05 0000 150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</si>
  <si>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</si>
  <si>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53</t>
  </si>
  <si>
    <t>54</t>
  </si>
  <si>
    <t>000 1 16 07010 05 0000 140</t>
  </si>
  <si>
    <t>000 1 16 07090 05 0000 140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</si>
  <si>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21  декабря 2022 года № 125    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2023 год 
и плановый период 2024 и 2025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</si>
  <si>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</si>
  <si>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</si>
  <si>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</si>
  <si>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</si>
  <si>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</si>
  <si>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 xml:space="preserve">000 2 02 45179 05 0000 150 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</si>
  <si>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</si>
  <si>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</si>
  <si>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</si>
  <si>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</si>
  <si>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Прочие межбюджетные трансферты, передаваемые бюджетам муниципальных районов&lt;7&gt;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</si>
  <si>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</si>
  <si>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</si>
  <si>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000 2 18 05020 05 0000 150</t>
  </si>
  <si>
    <t>Доходы бюджетов муниципальных районов от возврата автономными учреждениями остатков субсидий прошлых лет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</si>
  <si>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</si>
  <si>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</si>
  <si>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</si>
  <si>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</si>
  <si>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</si>
  <si>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</si>
  <si>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</si>
  <si>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</si>
  <si>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 xml:space="preserve"> &lt;4&gt;</t>
  </si>
  <si>
    <t>&lt;6&gt;</t>
  </si>
  <si>
    <t>&lt;7&gt;</t>
  </si>
  <si>
    <t>Прочие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</si>
  <si>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улучшение жилищных условий граждан, проживающих в сельской местности, а том числе молодых семей и молодых специалистов</t>
  </si>
  <si>
    <t>Прочие межбюджетные трансферты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</si>
  <si>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</si>
  <si>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</si>
  <si>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</si>
  <si>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</si>
  <si>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</si>
  <si>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</si>
  <si>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</si>
  <si>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</si>
  <si>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</si>
  <si>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000 1 11 05410 05 0000 120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</si>
  <si>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</si>
  <si>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ПРОЧИЕ НЕНАЛОГОВЫЕ ДОХОДЫ</t>
  </si>
  <si>
    <t>000 1 17 00000 00 0000 000</t>
  </si>
  <si>
    <t>Прочие неналоговые доходы бюджетов муниципальных районов</t>
  </si>
  <si>
    <t>000 1 17 05050 05 0000 180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</si>
  <si>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</si>
  <si>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</si>
  <si>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поступления от государственных (муниципальных) организаций в бюджеты муниципальных районов</t>
  </si>
  <si>
    <t>000 2 03 05099 05 0000 150</t>
  </si>
  <si>
    <t>ПРОЧИЕ БЕЗВОЗМЕЗДНЫЕ ПОСТУПЛЕНИЯ</t>
  </si>
  <si>
    <t>Прочие   безвозмездные   поступления   в бюджеты муниципальных районов</t>
  </si>
  <si>
    <t>000 2 07 00000 00 0000 000</t>
  </si>
  <si>
    <t>000 2 07 05030 05 0000 150</t>
  </si>
  <si>
    <t xml:space="preserve"> Возврат остатков субсидий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из бюджетов муниципальных районов</t>
  </si>
  <si>
    <t>000 2 19 27576 05 0000 150</t>
  </si>
  <si>
    <t xml:space="preserve"> 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</si>
  <si>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</si>
  <si>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>Прочие межбюджетные трансферты на приобретение проекторов с универсальным креплением, ноутбуков и лыжных комплектов</t>
  </si>
  <si>
    <t xml:space="preserve">Прочие 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 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</si>
  <si>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</si>
  <si>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</si>
  <si>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</si>
  <si>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</si>
  <si>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</si>
  <si>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</si>
  <si>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</si>
  <si>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</si>
  <si>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</si>
  <si>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Субсидии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</si>
  <si>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Субсидии на реализацию мероприятий по приобретению подвижного состава пассажирского транспорта общего пользования за счет бюджетных кредитов из федерального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</si>
</sst>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justify" vertical="center" wrapText="1" shrinkToFit="1"/>
    </xf>
    <xf numFmtId="0" fontId="9" fillId="0" borderId="10" xfId="0" applyFont="1" applyBorder="1" applyAlignment="1">
      <alignment horizontal="justify" vertical="center" wrapText="1" shrinkToFit="1"/>
    </xf>
    <xf numFmtId="0" fontId="10" fillId="0" borderId="10" xfId="0" applyFont="1" applyBorder="1" applyAlignment="1">
      <alignment horizontal="justify" vertical="top" wrapText="1" shrinkToFi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8"/>
  <sheetViews>
    <sheetView tabSelected="1" view="pageBreakPreview" zoomScaleNormal="115" zoomScaleSheetLayoutView="100" workbookViewId="0" topLeftCell="A2">
      <selection activeCell="S62" sqref="S62"/>
    </sheetView>
  </sheetViews>
  <sheetFormatPr defaultColWidth="8.875" defaultRowHeight="12.75" outlineLevelRow="1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89" t="s">
        <v>280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s="15" customFormat="1" ht="33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s="15" customFormat="1" ht="51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93" t="s">
        <v>248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90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90" t="s">
        <v>17</v>
      </c>
      <c r="R9" s="103" t="s">
        <v>116</v>
      </c>
      <c r="S9" s="100" t="s">
        <v>20</v>
      </c>
      <c r="T9" s="101"/>
      <c r="U9" s="102"/>
    </row>
    <row r="10" spans="1:21" ht="18" customHeight="1" hidden="1">
      <c r="A10" s="91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91"/>
      <c r="R10" s="104"/>
      <c r="S10" s="31"/>
      <c r="T10" s="32"/>
      <c r="U10" s="32"/>
    </row>
    <row r="11" spans="1:21" ht="24" customHeight="1">
      <c r="A11" s="92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92"/>
      <c r="R11" s="105"/>
      <c r="S11" s="33" t="s">
        <v>209</v>
      </c>
      <c r="T11" s="34" t="s">
        <v>220</v>
      </c>
      <c r="U11" s="34" t="s">
        <v>249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SUM(S14,S18,S22,S24,S31,S33,S37,S42,S16,S49)</f>
        <v>291343.6</v>
      </c>
      <c r="T13" s="41">
        <f>SUM(T14+T16+T18+T22+T24+T31+T33+T37+T42)</f>
        <v>296227</v>
      </c>
      <c r="U13" s="41">
        <f>SUM(U14+U17+U18+U22+U24+U31+U33+U37+U42)</f>
        <v>309374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240366</v>
      </c>
      <c r="T14" s="45">
        <f>SUM(T15)</f>
        <v>238426</v>
      </c>
      <c r="U14" s="45">
        <f>SUM(U15)</f>
        <v>249290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240366</v>
      </c>
      <c r="T15" s="45">
        <v>238426</v>
      </c>
      <c r="U15" s="45">
        <v>249290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4500</v>
      </c>
      <c r="T16" s="45">
        <f>SUM(T17)</f>
        <v>4680</v>
      </c>
      <c r="U16" s="45">
        <f>SUM(U17)</f>
        <v>4860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4500</v>
      </c>
      <c r="T17" s="45">
        <v>4680</v>
      </c>
      <c r="U17" s="45">
        <v>4860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20474.8</v>
      </c>
      <c r="T18" s="45">
        <f>SUM(T19:T21)</f>
        <v>23614</v>
      </c>
      <c r="U18" s="45">
        <f>SUM(U19:U21)</f>
        <v>24719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18350</v>
      </c>
      <c r="T19" s="45">
        <v>21109</v>
      </c>
      <c r="U19" s="45">
        <v>22090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1724.8</v>
      </c>
      <c r="T20" s="45">
        <v>945</v>
      </c>
      <c r="U20" s="45">
        <v>987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204</v>
      </c>
      <c r="R21" s="43" t="s">
        <v>205</v>
      </c>
      <c r="S21" s="44">
        <v>400</v>
      </c>
      <c r="T21" s="45">
        <v>1560</v>
      </c>
      <c r="U21" s="45">
        <v>1642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1100</v>
      </c>
      <c r="T22" s="45">
        <f>SUM(T23)</f>
        <v>1322</v>
      </c>
      <c r="U22" s="45">
        <f>SUM(U23)</f>
        <v>1345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1100</v>
      </c>
      <c r="T23" s="45">
        <v>1322</v>
      </c>
      <c r="U23" s="45">
        <v>1345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SUM(S25:S30)</f>
        <v>3511.9</v>
      </c>
      <c r="T24" s="45">
        <f>SUM(T25:T30)</f>
        <v>3149.8</v>
      </c>
      <c r="U24" s="45">
        <f>SUM(U25:U30)</f>
        <v>3230.9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2220</v>
      </c>
      <c r="T25" s="45">
        <v>1950</v>
      </c>
      <c r="U25" s="45">
        <v>2000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118</v>
      </c>
      <c r="T26" s="45">
        <v>60</v>
      </c>
      <c r="U26" s="45">
        <v>60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51.3</v>
      </c>
      <c r="T27" s="45">
        <v>234.6</v>
      </c>
      <c r="U27" s="45">
        <v>242.9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1082.4</v>
      </c>
      <c r="T28" s="45">
        <v>869.2</v>
      </c>
      <c r="U28" s="45">
        <v>891</v>
      </c>
    </row>
    <row r="29" spans="1:21" ht="111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319</v>
      </c>
      <c r="R29" s="43" t="s">
        <v>320</v>
      </c>
      <c r="S29" s="44">
        <v>12.1</v>
      </c>
      <c r="T29" s="45">
        <v>0</v>
      </c>
      <c r="U29" s="45">
        <v>0</v>
      </c>
    </row>
    <row r="30" spans="1:21" ht="35.25" customHeight="1">
      <c r="A30" s="37" t="s">
        <v>170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144</v>
      </c>
      <c r="R30" s="43" t="s">
        <v>145</v>
      </c>
      <c r="S30" s="44">
        <v>28.1</v>
      </c>
      <c r="T30" s="45">
        <v>36</v>
      </c>
      <c r="U30" s="45">
        <v>37</v>
      </c>
    </row>
    <row r="31" spans="1:21" ht="12.75">
      <c r="A31" s="37" t="s">
        <v>171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30.3</v>
      </c>
      <c r="T31" s="45">
        <f>SUM(T32)</f>
        <v>168.6</v>
      </c>
      <c r="U31" s="45">
        <f>SUM(U32)</f>
        <v>171.9</v>
      </c>
    </row>
    <row r="32" spans="1:21" ht="15.75" customHeight="1">
      <c r="A32" s="37" t="s">
        <v>172</v>
      </c>
      <c r="B32" s="37" t="s">
        <v>98</v>
      </c>
      <c r="C32" s="37" t="s">
        <v>99</v>
      </c>
      <c r="D32" s="37" t="s">
        <v>100</v>
      </c>
      <c r="E32" s="37" t="s">
        <v>101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123</v>
      </c>
      <c r="R32" s="43" t="s">
        <v>101</v>
      </c>
      <c r="S32" s="44">
        <v>30.3</v>
      </c>
      <c r="T32" s="45">
        <v>168.6</v>
      </c>
      <c r="U32" s="45">
        <v>171.9</v>
      </c>
    </row>
    <row r="33" spans="1:21" ht="24">
      <c r="A33" s="37" t="s">
        <v>173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158</v>
      </c>
      <c r="S33" s="44">
        <f>SUM(S34:S36)</f>
        <v>19494.600000000002</v>
      </c>
      <c r="T33" s="45">
        <f>SUM(T34:T36)</f>
        <v>23232.699999999997</v>
      </c>
      <c r="U33" s="45">
        <f>SUM(U34:U36)</f>
        <v>24148.1</v>
      </c>
    </row>
    <row r="34" spans="1:21" ht="25.5" customHeight="1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134</v>
      </c>
      <c r="R34" s="43" t="s">
        <v>135</v>
      </c>
      <c r="S34" s="44">
        <v>18037.7</v>
      </c>
      <c r="T34" s="45">
        <v>21916.1</v>
      </c>
      <c r="U34" s="45">
        <v>22792.5</v>
      </c>
    </row>
    <row r="35" spans="1:21" ht="24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136</v>
      </c>
      <c r="R35" s="43" t="s">
        <v>137</v>
      </c>
      <c r="S35" s="44">
        <v>709.2</v>
      </c>
      <c r="T35" s="45">
        <v>736.8</v>
      </c>
      <c r="U35" s="45">
        <v>762.6</v>
      </c>
    </row>
    <row r="36" spans="1:21" ht="15.75" customHeight="1">
      <c r="A36" s="37" t="s">
        <v>176</v>
      </c>
      <c r="B36" s="37"/>
      <c r="C36" s="37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37"/>
      <c r="O36" s="42"/>
      <c r="P36" s="42"/>
      <c r="Q36" s="37" t="s">
        <v>221</v>
      </c>
      <c r="R36" s="70" t="s">
        <v>222</v>
      </c>
      <c r="S36" s="44">
        <v>747.7</v>
      </c>
      <c r="T36" s="45">
        <v>579.8</v>
      </c>
      <c r="U36" s="45">
        <v>593</v>
      </c>
    </row>
    <row r="37" spans="1:21" ht="15" customHeight="1">
      <c r="A37" s="37" t="s">
        <v>177</v>
      </c>
      <c r="B37" s="37" t="s">
        <v>55</v>
      </c>
      <c r="C37" s="37" t="s">
        <v>56</v>
      </c>
      <c r="D37" s="37" t="s">
        <v>106</v>
      </c>
      <c r="E37" s="37" t="s">
        <v>107</v>
      </c>
      <c r="F37" s="42"/>
      <c r="G37" s="37" t="s">
        <v>59</v>
      </c>
      <c r="H37" s="37" t="s">
        <v>60</v>
      </c>
      <c r="I37" s="37" t="s">
        <v>61</v>
      </c>
      <c r="J37" s="37" t="s">
        <v>0</v>
      </c>
      <c r="K37" s="37" t="s">
        <v>55</v>
      </c>
      <c r="L37" s="37" t="s">
        <v>62</v>
      </c>
      <c r="M37" s="37" t="s">
        <v>59</v>
      </c>
      <c r="N37" s="37" t="s">
        <v>1</v>
      </c>
      <c r="O37" s="42"/>
      <c r="P37" s="42"/>
      <c r="Q37" s="37" t="s">
        <v>108</v>
      </c>
      <c r="R37" s="43" t="s">
        <v>107</v>
      </c>
      <c r="S37" s="44">
        <f>SUM(S38:S41)</f>
        <v>683</v>
      </c>
      <c r="T37" s="45">
        <f>SUM(T38:T41)</f>
        <v>766</v>
      </c>
      <c r="U37" s="45">
        <f>SUM(U38:U41)</f>
        <v>737</v>
      </c>
    </row>
    <row r="38" spans="1:21" ht="61.5" customHeight="1">
      <c r="A38" s="37" t="s">
        <v>213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187</v>
      </c>
      <c r="R38" s="43" t="s">
        <v>186</v>
      </c>
      <c r="S38" s="44">
        <v>0</v>
      </c>
      <c r="T38" s="45">
        <v>500</v>
      </c>
      <c r="U38" s="45">
        <v>500</v>
      </c>
    </row>
    <row r="39" spans="1:21" ht="61.5" customHeight="1">
      <c r="A39" s="37" t="s">
        <v>214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223</v>
      </c>
      <c r="R39" s="43" t="s">
        <v>224</v>
      </c>
      <c r="S39" s="44">
        <v>263</v>
      </c>
      <c r="T39" s="45">
        <v>50</v>
      </c>
      <c r="U39" s="45">
        <v>0</v>
      </c>
    </row>
    <row r="40" spans="1:21" ht="34.5" customHeight="1">
      <c r="A40" s="37" t="s">
        <v>215</v>
      </c>
      <c r="B40" s="37" t="s">
        <v>55</v>
      </c>
      <c r="C40" s="37" t="s">
        <v>56</v>
      </c>
      <c r="D40" s="37" t="s">
        <v>104</v>
      </c>
      <c r="E40" s="37" t="s">
        <v>91</v>
      </c>
      <c r="F40" s="42"/>
      <c r="G40" s="37" t="s">
        <v>59</v>
      </c>
      <c r="H40" s="37" t="s">
        <v>60</v>
      </c>
      <c r="I40" s="37" t="s">
        <v>61</v>
      </c>
      <c r="J40" s="37" t="s">
        <v>0</v>
      </c>
      <c r="K40" s="37" t="s">
        <v>85</v>
      </c>
      <c r="L40" s="37" t="s">
        <v>86</v>
      </c>
      <c r="M40" s="37" t="s">
        <v>59</v>
      </c>
      <c r="N40" s="37" t="s">
        <v>1</v>
      </c>
      <c r="O40" s="42"/>
      <c r="P40" s="42"/>
      <c r="Q40" s="37" t="s">
        <v>182</v>
      </c>
      <c r="R40" s="46" t="s">
        <v>185</v>
      </c>
      <c r="S40" s="44">
        <v>420</v>
      </c>
      <c r="T40" s="45">
        <v>210</v>
      </c>
      <c r="U40" s="45">
        <v>230</v>
      </c>
    </row>
    <row r="41" spans="1:21" ht="34.5" customHeight="1">
      <c r="A41" s="37" t="s">
        <v>216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130</v>
      </c>
      <c r="R41" s="46" t="s">
        <v>203</v>
      </c>
      <c r="S41" s="44">
        <v>0</v>
      </c>
      <c r="T41" s="45">
        <v>6</v>
      </c>
      <c r="U41" s="45">
        <v>7</v>
      </c>
    </row>
    <row r="42" spans="1:21" ht="12.75">
      <c r="A42" s="37" t="s">
        <v>217</v>
      </c>
      <c r="B42" s="37" t="s">
        <v>55</v>
      </c>
      <c r="C42" s="37" t="s">
        <v>56</v>
      </c>
      <c r="D42" s="37" t="s">
        <v>95</v>
      </c>
      <c r="E42" s="37" t="s">
        <v>96</v>
      </c>
      <c r="F42" s="42"/>
      <c r="G42" s="37" t="s">
        <v>59</v>
      </c>
      <c r="H42" s="37" t="s">
        <v>60</v>
      </c>
      <c r="I42" s="37" t="s">
        <v>61</v>
      </c>
      <c r="J42" s="37" t="s">
        <v>0</v>
      </c>
      <c r="K42" s="37" t="s">
        <v>55</v>
      </c>
      <c r="L42" s="37" t="s">
        <v>62</v>
      </c>
      <c r="M42" s="37" t="s">
        <v>59</v>
      </c>
      <c r="N42" s="37" t="s">
        <v>1</v>
      </c>
      <c r="O42" s="42"/>
      <c r="P42" s="42"/>
      <c r="Q42" s="37" t="s">
        <v>97</v>
      </c>
      <c r="R42" s="43" t="s">
        <v>96</v>
      </c>
      <c r="S42" s="44">
        <f>SUM(S43:S48)</f>
        <v>1171.8999999999999</v>
      </c>
      <c r="T42" s="45">
        <f>SUM(T43:T48)</f>
        <v>867.9000000000001</v>
      </c>
      <c r="U42" s="45">
        <f>SUM(U43:U48)</f>
        <v>872.0999999999999</v>
      </c>
    </row>
    <row r="43" spans="1:21" ht="26.25" customHeight="1">
      <c r="A43" s="37" t="s">
        <v>218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71" t="s">
        <v>225</v>
      </c>
      <c r="R43" s="72" t="s">
        <v>226</v>
      </c>
      <c r="S43" s="44">
        <v>216.6</v>
      </c>
      <c r="T43" s="45">
        <v>205.7</v>
      </c>
      <c r="U43" s="45">
        <v>206.1</v>
      </c>
    </row>
    <row r="44" spans="1:21" ht="36.75" customHeight="1">
      <c r="A44" s="37" t="s">
        <v>219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201</v>
      </c>
      <c r="R44" s="43" t="s">
        <v>200</v>
      </c>
      <c r="S44" s="44">
        <v>22</v>
      </c>
      <c r="T44" s="45">
        <v>3.1</v>
      </c>
      <c r="U44" s="45">
        <v>3.2</v>
      </c>
    </row>
    <row r="45" spans="1:21" ht="36.75" customHeight="1">
      <c r="A45" s="37" t="s">
        <v>252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278</v>
      </c>
      <c r="R45" s="72" t="s">
        <v>229</v>
      </c>
      <c r="S45" s="44">
        <v>1.5</v>
      </c>
      <c r="T45" s="45">
        <v>159.8</v>
      </c>
      <c r="U45" s="45">
        <v>163</v>
      </c>
    </row>
    <row r="46" spans="1:21" ht="48.75" customHeight="1">
      <c r="A46" s="37" t="s">
        <v>253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279</v>
      </c>
      <c r="R46" s="72" t="s">
        <v>250</v>
      </c>
      <c r="S46" s="44">
        <v>3.7</v>
      </c>
      <c r="T46" s="45">
        <v>61</v>
      </c>
      <c r="U46" s="45">
        <v>62</v>
      </c>
    </row>
    <row r="47" spans="1:21" ht="51" customHeight="1">
      <c r="A47" s="37" t="s">
        <v>254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7" t="s">
        <v>211</v>
      </c>
      <c r="R47" s="43" t="s">
        <v>210</v>
      </c>
      <c r="S47" s="44">
        <v>6.7</v>
      </c>
      <c r="T47" s="45">
        <v>41</v>
      </c>
      <c r="U47" s="45">
        <v>42</v>
      </c>
    </row>
    <row r="48" spans="1:21" ht="15" customHeight="1">
      <c r="A48" s="37" t="s">
        <v>255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71" t="s">
        <v>227</v>
      </c>
      <c r="R48" s="72" t="s">
        <v>228</v>
      </c>
      <c r="S48" s="44">
        <v>921.4</v>
      </c>
      <c r="T48" s="45">
        <v>397.3</v>
      </c>
      <c r="U48" s="45">
        <v>395.8</v>
      </c>
    </row>
    <row r="49" spans="1:21" ht="15" customHeight="1">
      <c r="A49" s="37" t="s">
        <v>256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71" t="s">
        <v>322</v>
      </c>
      <c r="R49" s="72" t="s">
        <v>321</v>
      </c>
      <c r="S49" s="44">
        <f>SUM(S50)</f>
        <v>11.1</v>
      </c>
      <c r="T49" s="45">
        <v>0</v>
      </c>
      <c r="U49" s="45">
        <v>0</v>
      </c>
    </row>
    <row r="50" spans="1:21" ht="15" customHeight="1">
      <c r="A50" s="37" t="s">
        <v>257</v>
      </c>
      <c r="B50" s="37"/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71" t="s">
        <v>324</v>
      </c>
      <c r="R50" s="72" t="s">
        <v>323</v>
      </c>
      <c r="S50" s="44">
        <v>11.1</v>
      </c>
      <c r="T50" s="45">
        <v>0</v>
      </c>
      <c r="U50" s="45">
        <v>0</v>
      </c>
    </row>
    <row r="51" spans="1:21" ht="15.75" customHeight="1">
      <c r="A51" s="35" t="s">
        <v>258</v>
      </c>
      <c r="B51" s="37"/>
      <c r="C51" s="37"/>
      <c r="D51" s="37"/>
      <c r="E51" s="37"/>
      <c r="F51" s="42"/>
      <c r="G51" s="37"/>
      <c r="H51" s="37"/>
      <c r="I51" s="37"/>
      <c r="J51" s="37"/>
      <c r="K51" s="37"/>
      <c r="L51" s="37"/>
      <c r="M51" s="37"/>
      <c r="N51" s="37"/>
      <c r="O51" s="42"/>
      <c r="P51" s="42"/>
      <c r="Q51" s="35" t="s">
        <v>111</v>
      </c>
      <c r="R51" s="39" t="s">
        <v>146</v>
      </c>
      <c r="S51" s="40">
        <f>SUM(S52+S80+S77+S73+S75)</f>
        <v>1050853.3</v>
      </c>
      <c r="T51" s="41">
        <f>SUM(T52,)</f>
        <v>778554.8</v>
      </c>
      <c r="U51" s="41">
        <f>SUM(U52,)</f>
        <v>698032.1</v>
      </c>
    </row>
    <row r="52" spans="1:21" ht="24">
      <c r="A52" s="35" t="s">
        <v>259</v>
      </c>
      <c r="B52" s="47" t="s">
        <v>55</v>
      </c>
      <c r="C52" s="47" t="s">
        <v>56</v>
      </c>
      <c r="D52" s="47" t="s">
        <v>109</v>
      </c>
      <c r="E52" s="47" t="s">
        <v>110</v>
      </c>
      <c r="F52" s="48"/>
      <c r="G52" s="47" t="s">
        <v>59</v>
      </c>
      <c r="H52" s="47" t="s">
        <v>60</v>
      </c>
      <c r="I52" s="47" t="s">
        <v>61</v>
      </c>
      <c r="J52" s="47" t="s">
        <v>0</v>
      </c>
      <c r="K52" s="47" t="s">
        <v>55</v>
      </c>
      <c r="L52" s="47" t="s">
        <v>62</v>
      </c>
      <c r="M52" s="47" t="s">
        <v>59</v>
      </c>
      <c r="N52" s="47" t="s">
        <v>1</v>
      </c>
      <c r="O52" s="48"/>
      <c r="P52" s="48"/>
      <c r="Q52" s="35" t="s">
        <v>147</v>
      </c>
      <c r="R52" s="39" t="s">
        <v>131</v>
      </c>
      <c r="S52" s="40">
        <f>SUM(S53,S62,S68,S57)</f>
        <v>1056437.7</v>
      </c>
      <c r="T52" s="41">
        <f>SUM(T53+T62+T68+T57)</f>
        <v>778554.8</v>
      </c>
      <c r="U52" s="41">
        <f>SUM(U53,U62,U68,U57)</f>
        <v>698032.1</v>
      </c>
    </row>
    <row r="53" spans="1:21" ht="11.25" customHeight="1">
      <c r="A53" s="37" t="s">
        <v>260</v>
      </c>
      <c r="B53" s="29" t="s">
        <v>55</v>
      </c>
      <c r="C53" s="29" t="s">
        <v>56</v>
      </c>
      <c r="D53" s="29" t="s">
        <v>114</v>
      </c>
      <c r="E53" s="29" t="s">
        <v>115</v>
      </c>
      <c r="F53" s="30"/>
      <c r="G53" s="29" t="s">
        <v>11</v>
      </c>
      <c r="H53" s="29" t="s">
        <v>12</v>
      </c>
      <c r="I53" s="29" t="s">
        <v>61</v>
      </c>
      <c r="J53" s="29" t="s">
        <v>0</v>
      </c>
      <c r="K53" s="29" t="s">
        <v>112</v>
      </c>
      <c r="L53" s="29" t="s">
        <v>113</v>
      </c>
      <c r="M53" s="29" t="s">
        <v>59</v>
      </c>
      <c r="N53" s="29" t="s">
        <v>1</v>
      </c>
      <c r="O53" s="30"/>
      <c r="P53" s="30"/>
      <c r="Q53" s="37" t="s">
        <v>190</v>
      </c>
      <c r="R53" s="43" t="s">
        <v>178</v>
      </c>
      <c r="S53" s="44">
        <f>SUM(S54:S56)</f>
        <v>448305.9</v>
      </c>
      <c r="T53" s="45">
        <f>SUM(T54:T55)</f>
        <v>327626</v>
      </c>
      <c r="U53" s="45">
        <f>SUM(U54:U55)</f>
        <v>272032</v>
      </c>
    </row>
    <row r="54" spans="1:21" ht="24" customHeight="1">
      <c r="A54" s="37" t="s">
        <v>261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191</v>
      </c>
      <c r="R54" s="43" t="s">
        <v>208</v>
      </c>
      <c r="S54" s="44">
        <v>135410</v>
      </c>
      <c r="T54" s="45">
        <v>98977</v>
      </c>
      <c r="U54" s="45">
        <v>86631</v>
      </c>
    </row>
    <row r="55" spans="1:21" ht="24" customHeight="1">
      <c r="A55" s="37" t="s">
        <v>262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199</v>
      </c>
      <c r="R55" s="43" t="s">
        <v>202</v>
      </c>
      <c r="S55" s="44">
        <v>312637</v>
      </c>
      <c r="T55" s="45">
        <v>228649</v>
      </c>
      <c r="U55" s="45">
        <v>185401</v>
      </c>
    </row>
    <row r="56" spans="1:21" ht="24" customHeight="1">
      <c r="A56" s="37" t="s">
        <v>263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336</v>
      </c>
      <c r="R56" s="43" t="s">
        <v>335</v>
      </c>
      <c r="S56" s="44">
        <v>258.9</v>
      </c>
      <c r="T56" s="45">
        <v>0</v>
      </c>
      <c r="U56" s="45">
        <v>0</v>
      </c>
    </row>
    <row r="57" spans="1:21" ht="24" customHeight="1">
      <c r="A57" s="37" t="s">
        <v>264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230</v>
      </c>
      <c r="R57" s="72" t="s">
        <v>231</v>
      </c>
      <c r="S57" s="44">
        <f>SUM(S58:S61)</f>
        <v>179638.89999999997</v>
      </c>
      <c r="T57" s="45">
        <f>SUM(T58:T61)</f>
        <v>59173.8</v>
      </c>
      <c r="U57" s="45">
        <f>SUM(U58:U61)</f>
        <v>19741.8</v>
      </c>
    </row>
    <row r="58" spans="1:21" ht="24" customHeight="1">
      <c r="A58" s="37" t="s">
        <v>265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71" t="s">
        <v>242</v>
      </c>
      <c r="R58" s="72" t="s">
        <v>244</v>
      </c>
      <c r="S58" s="44">
        <f>SUM(S88:S89)</f>
        <v>142546.3</v>
      </c>
      <c r="T58" s="45">
        <f>SUM(T88:T89)</f>
        <v>40205.4</v>
      </c>
      <c r="U58" s="45">
        <f>SUM(U88:U89)</f>
        <v>0</v>
      </c>
    </row>
    <row r="59" spans="1:21" ht="24" customHeight="1">
      <c r="A59" s="37" t="s">
        <v>266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71" t="s">
        <v>281</v>
      </c>
      <c r="R59" s="72" t="s">
        <v>282</v>
      </c>
      <c r="S59" s="44">
        <v>1601.9</v>
      </c>
      <c r="T59" s="45">
        <v>0</v>
      </c>
      <c r="U59" s="45">
        <v>0</v>
      </c>
    </row>
    <row r="60" spans="1:21" ht="24" customHeight="1">
      <c r="A60" s="37" t="s">
        <v>267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71" t="s">
        <v>283</v>
      </c>
      <c r="R60" s="72" t="s">
        <v>284</v>
      </c>
      <c r="S60" s="44">
        <f>SUM(S92)</f>
        <v>1347.5</v>
      </c>
      <c r="T60" s="45">
        <v>0</v>
      </c>
      <c r="U60" s="45">
        <v>0</v>
      </c>
    </row>
    <row r="61" spans="1:21" ht="12.75" customHeight="1">
      <c r="A61" s="37" t="s">
        <v>268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71" t="s">
        <v>232</v>
      </c>
      <c r="R61" s="72" t="s">
        <v>300</v>
      </c>
      <c r="S61" s="44">
        <f>SUM(S95:S103)</f>
        <v>34143.2</v>
      </c>
      <c r="T61" s="45">
        <f>SUM(T95:T100)</f>
        <v>18968.4</v>
      </c>
      <c r="U61" s="45">
        <f>SUM(U95:U100)</f>
        <v>19741.8</v>
      </c>
    </row>
    <row r="62" spans="1:21" ht="21.75" customHeight="1">
      <c r="A62" s="37" t="s">
        <v>269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192</v>
      </c>
      <c r="R62" s="43" t="s">
        <v>179</v>
      </c>
      <c r="S62" s="44">
        <f>SUM(S63:S67)</f>
        <v>388773.39999999997</v>
      </c>
      <c r="T62" s="45">
        <f>SUM(T63:T67)</f>
        <v>364216.6</v>
      </c>
      <c r="U62" s="45">
        <f>SUM(U63:U67)</f>
        <v>378230.2</v>
      </c>
    </row>
    <row r="63" spans="1:21" ht="25.5" customHeight="1">
      <c r="A63" s="37" t="s">
        <v>270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193</v>
      </c>
      <c r="R63" s="43" t="s">
        <v>180</v>
      </c>
      <c r="S63" s="44">
        <v>2900</v>
      </c>
      <c r="T63" s="45">
        <v>3495.3</v>
      </c>
      <c r="U63" s="45">
        <v>3635.1</v>
      </c>
    </row>
    <row r="64" spans="1:21" ht="24">
      <c r="A64" s="37" t="s">
        <v>271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194</v>
      </c>
      <c r="R64" s="43" t="s">
        <v>301</v>
      </c>
      <c r="S64" s="44">
        <f>SUM(S106:S114)</f>
        <v>93426.7</v>
      </c>
      <c r="T64" s="45">
        <f>SUM(T106:T114)</f>
        <v>78817.90000000001</v>
      </c>
      <c r="U64" s="45">
        <f>SUM(U106:U114)</f>
        <v>81620.3</v>
      </c>
    </row>
    <row r="65" spans="1:21" ht="25.5" customHeight="1">
      <c r="A65" s="37" t="s">
        <v>276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195</v>
      </c>
      <c r="R65" s="43" t="s">
        <v>132</v>
      </c>
      <c r="S65" s="44">
        <v>5625.2</v>
      </c>
      <c r="T65" s="45">
        <v>5174.5</v>
      </c>
      <c r="U65" s="45">
        <v>5174.3</v>
      </c>
    </row>
    <row r="66" spans="1:21" ht="37.5" customHeight="1">
      <c r="A66" s="37" t="s">
        <v>277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71" t="s">
        <v>236</v>
      </c>
      <c r="R66" s="72" t="s">
        <v>237</v>
      </c>
      <c r="S66" s="44">
        <v>23.9</v>
      </c>
      <c r="T66" s="45">
        <v>25.9</v>
      </c>
      <c r="U66" s="45">
        <v>28.5</v>
      </c>
    </row>
    <row r="67" spans="1:21" ht="14.25" customHeight="1">
      <c r="A67" s="37" t="s">
        <v>310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196</v>
      </c>
      <c r="R67" s="43" t="s">
        <v>302</v>
      </c>
      <c r="S67" s="44">
        <f>SUM(S117:S118)</f>
        <v>286797.6</v>
      </c>
      <c r="T67" s="45">
        <f>SUM(T117:T118)</f>
        <v>276703</v>
      </c>
      <c r="U67" s="45">
        <f>SUM(U117:U118)</f>
        <v>287772</v>
      </c>
    </row>
    <row r="68" spans="1:21" ht="12.75" customHeight="1">
      <c r="A68" s="37" t="s">
        <v>311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197</v>
      </c>
      <c r="R68" s="43" t="s">
        <v>117</v>
      </c>
      <c r="S68" s="44">
        <f>SUM(S69:S72)</f>
        <v>39719.5</v>
      </c>
      <c r="T68" s="45">
        <f>SUM(T69:T72)</f>
        <v>27538.4</v>
      </c>
      <c r="U68" s="45">
        <f>SUM(U69:U72)</f>
        <v>28028.100000000002</v>
      </c>
    </row>
    <row r="69" spans="1:21" ht="48.75" customHeight="1">
      <c r="A69" s="37" t="s">
        <v>312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198</v>
      </c>
      <c r="R69" s="43" t="s">
        <v>303</v>
      </c>
      <c r="S69" s="44">
        <f>SUM(S121:S122)</f>
        <v>5246.2</v>
      </c>
      <c r="T69" s="45">
        <f>SUM(T121:T122)</f>
        <v>5641</v>
      </c>
      <c r="U69" s="45">
        <f>SUM(U121:U122)</f>
        <v>5867.400000000001</v>
      </c>
    </row>
    <row r="70" spans="1:21" ht="48.75" customHeight="1">
      <c r="A70" s="37" t="s">
        <v>313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286</v>
      </c>
      <c r="R70" s="72" t="s">
        <v>287</v>
      </c>
      <c r="S70" s="44">
        <v>3777.9</v>
      </c>
      <c r="T70" s="45">
        <v>0</v>
      </c>
      <c r="U70" s="45">
        <v>0</v>
      </c>
    </row>
    <row r="71" spans="1:21" ht="48.75" customHeight="1">
      <c r="A71" s="37" t="s">
        <v>314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288</v>
      </c>
      <c r="R71" s="72" t="s">
        <v>289</v>
      </c>
      <c r="S71" s="44">
        <v>13027</v>
      </c>
      <c r="T71" s="45">
        <v>13027</v>
      </c>
      <c r="U71" s="45">
        <v>13027</v>
      </c>
    </row>
    <row r="72" spans="1:21" ht="28.5" customHeight="1">
      <c r="A72" s="37" t="s">
        <v>315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1" t="s">
        <v>290</v>
      </c>
      <c r="R72" s="72" t="s">
        <v>291</v>
      </c>
      <c r="S72" s="44">
        <f>SUM(S125:S128)</f>
        <v>17668.4</v>
      </c>
      <c r="T72" s="45">
        <f>SUM(T125:T126)</f>
        <v>8870.4</v>
      </c>
      <c r="U72" s="45">
        <f>SUM(U125:U126)</f>
        <v>9133.7</v>
      </c>
    </row>
    <row r="73" spans="1:21" ht="24.75" customHeight="1">
      <c r="A73" s="35" t="s">
        <v>316</v>
      </c>
      <c r="B73" s="47"/>
      <c r="C73" s="47"/>
      <c r="D73" s="47"/>
      <c r="E73" s="47"/>
      <c r="F73" s="48"/>
      <c r="G73" s="47"/>
      <c r="H73" s="47"/>
      <c r="I73" s="47"/>
      <c r="J73" s="47"/>
      <c r="K73" s="47"/>
      <c r="L73" s="47"/>
      <c r="M73" s="47"/>
      <c r="N73" s="47"/>
      <c r="O73" s="48"/>
      <c r="P73" s="48"/>
      <c r="Q73" s="75" t="s">
        <v>326</v>
      </c>
      <c r="R73" s="88" t="s">
        <v>325</v>
      </c>
      <c r="S73" s="40">
        <f>SUM(S74)</f>
        <v>97</v>
      </c>
      <c r="T73" s="41">
        <v>0</v>
      </c>
      <c r="U73" s="41">
        <v>0</v>
      </c>
    </row>
    <row r="74" spans="1:21" ht="23.25" customHeight="1">
      <c r="A74" s="37" t="s">
        <v>317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1" t="s">
        <v>328</v>
      </c>
      <c r="R74" s="72" t="s">
        <v>327</v>
      </c>
      <c r="S74" s="44">
        <v>97</v>
      </c>
      <c r="T74" s="45">
        <v>0</v>
      </c>
      <c r="U74" s="45">
        <v>0</v>
      </c>
    </row>
    <row r="75" spans="1:21" ht="14.25" customHeight="1">
      <c r="A75" s="35" t="s">
        <v>318</v>
      </c>
      <c r="B75" s="47"/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8"/>
      <c r="P75" s="48"/>
      <c r="Q75" s="75" t="s">
        <v>331</v>
      </c>
      <c r="R75" s="88" t="s">
        <v>329</v>
      </c>
      <c r="S75" s="40">
        <f>SUM(S76)</f>
        <v>95</v>
      </c>
      <c r="T75" s="41">
        <v>0</v>
      </c>
      <c r="U75" s="41">
        <v>0</v>
      </c>
    </row>
    <row r="76" spans="1:21" ht="25.5" customHeight="1">
      <c r="A76" s="37" t="s">
        <v>339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332</v>
      </c>
      <c r="R76" s="72" t="s">
        <v>330</v>
      </c>
      <c r="S76" s="44">
        <v>95</v>
      </c>
      <c r="T76" s="45">
        <v>0</v>
      </c>
      <c r="U76" s="45">
        <v>0</v>
      </c>
    </row>
    <row r="77" spans="1:21" ht="60" customHeight="1">
      <c r="A77" s="35" t="s">
        <v>340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5" t="s">
        <v>292</v>
      </c>
      <c r="R77" s="86" t="s">
        <v>293</v>
      </c>
      <c r="S77" s="40">
        <f>SUM(S78:S79)</f>
        <v>418.8</v>
      </c>
      <c r="T77" s="41">
        <f>SUM(T78:T79)</f>
        <v>0</v>
      </c>
      <c r="U77" s="41">
        <f>SUM(U78:U79)</f>
        <v>0</v>
      </c>
    </row>
    <row r="78" spans="1:21" ht="28.5" customHeight="1">
      <c r="A78" s="37" t="s">
        <v>341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1" t="s">
        <v>294</v>
      </c>
      <c r="R78" s="87" t="s">
        <v>295</v>
      </c>
      <c r="S78" s="44">
        <v>417.8</v>
      </c>
      <c r="T78" s="45">
        <v>0</v>
      </c>
      <c r="U78" s="45">
        <v>0</v>
      </c>
    </row>
    <row r="79" spans="1:21" ht="38.25" customHeight="1">
      <c r="A79" s="37" t="s">
        <v>342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71" t="s">
        <v>296</v>
      </c>
      <c r="R79" s="87" t="s">
        <v>297</v>
      </c>
      <c r="S79" s="44">
        <v>1</v>
      </c>
      <c r="T79" s="45">
        <v>0</v>
      </c>
      <c r="U79" s="45">
        <v>0</v>
      </c>
    </row>
    <row r="80" spans="1:21" ht="39" customHeight="1">
      <c r="A80" s="75" t="s">
        <v>343</v>
      </c>
      <c r="B80" s="73"/>
      <c r="C80" s="73"/>
      <c r="D80" s="73"/>
      <c r="E80" s="73"/>
      <c r="F80" s="74"/>
      <c r="G80" s="73"/>
      <c r="H80" s="73"/>
      <c r="I80" s="73"/>
      <c r="J80" s="73"/>
      <c r="K80" s="73"/>
      <c r="L80" s="73"/>
      <c r="M80" s="73"/>
      <c r="N80" s="73"/>
      <c r="O80" s="74"/>
      <c r="P80" s="74"/>
      <c r="Q80" s="75" t="s">
        <v>272</v>
      </c>
      <c r="R80" s="76" t="s">
        <v>273</v>
      </c>
      <c r="S80" s="77">
        <f>SUM(S81:S83)</f>
        <v>-6195.200000000001</v>
      </c>
      <c r="T80" s="78">
        <f>SUM(T86:T86)</f>
        <v>0</v>
      </c>
      <c r="U80" s="78">
        <f>SUM(U86:U86)</f>
        <v>0</v>
      </c>
    </row>
    <row r="81" spans="1:21" ht="49.5" customHeight="1">
      <c r="A81" s="71" t="s">
        <v>344</v>
      </c>
      <c r="B81" s="73"/>
      <c r="C81" s="73"/>
      <c r="D81" s="73"/>
      <c r="E81" s="73"/>
      <c r="F81" s="74"/>
      <c r="G81" s="73"/>
      <c r="H81" s="73"/>
      <c r="I81" s="73"/>
      <c r="J81" s="73"/>
      <c r="K81" s="73"/>
      <c r="L81" s="73"/>
      <c r="M81" s="73"/>
      <c r="N81" s="73"/>
      <c r="O81" s="74"/>
      <c r="P81" s="74"/>
      <c r="Q81" s="71" t="s">
        <v>334</v>
      </c>
      <c r="R81" s="79" t="s">
        <v>333</v>
      </c>
      <c r="S81" s="80">
        <v>-1101</v>
      </c>
      <c r="T81" s="81">
        <v>0</v>
      </c>
      <c r="U81" s="81">
        <v>0</v>
      </c>
    </row>
    <row r="82" spans="1:21" ht="50.25" customHeight="1">
      <c r="A82" s="71" t="s">
        <v>345</v>
      </c>
      <c r="B82" s="73"/>
      <c r="C82" s="73"/>
      <c r="D82" s="73"/>
      <c r="E82" s="73"/>
      <c r="F82" s="74"/>
      <c r="G82" s="73"/>
      <c r="H82" s="73"/>
      <c r="I82" s="73"/>
      <c r="J82" s="73"/>
      <c r="K82" s="73"/>
      <c r="L82" s="73"/>
      <c r="M82" s="73"/>
      <c r="N82" s="73"/>
      <c r="O82" s="74"/>
      <c r="P82" s="74"/>
      <c r="Q82" s="71" t="s">
        <v>298</v>
      </c>
      <c r="R82" s="79" t="s">
        <v>299</v>
      </c>
      <c r="S82" s="80">
        <v>-220.6</v>
      </c>
      <c r="T82" s="81">
        <v>0</v>
      </c>
      <c r="U82" s="81">
        <v>0</v>
      </c>
    </row>
    <row r="83" spans="1:21" ht="39" customHeight="1">
      <c r="A83" s="71" t="s">
        <v>346</v>
      </c>
      <c r="B83" s="73"/>
      <c r="C83" s="73"/>
      <c r="D83" s="73"/>
      <c r="E83" s="73"/>
      <c r="F83" s="74"/>
      <c r="G83" s="73"/>
      <c r="H83" s="73"/>
      <c r="I83" s="73"/>
      <c r="J83" s="73"/>
      <c r="K83" s="73"/>
      <c r="L83" s="73"/>
      <c r="M83" s="73"/>
      <c r="N83" s="73"/>
      <c r="O83" s="74"/>
      <c r="P83" s="74"/>
      <c r="Q83" s="71" t="s">
        <v>274</v>
      </c>
      <c r="R83" s="79" t="s">
        <v>275</v>
      </c>
      <c r="S83" s="80">
        <v>-4873.6</v>
      </c>
      <c r="T83" s="81">
        <v>0</v>
      </c>
      <c r="U83" s="81">
        <v>0</v>
      </c>
    </row>
    <row r="84" spans="1:21" ht="12.75">
      <c r="A84" s="35" t="s">
        <v>347</v>
      </c>
      <c r="B84" s="47" t="s">
        <v>55</v>
      </c>
      <c r="C84" s="47" t="s">
        <v>56</v>
      </c>
      <c r="D84" s="47" t="s">
        <v>105</v>
      </c>
      <c r="E84" s="47" t="s">
        <v>60</v>
      </c>
      <c r="F84" s="48"/>
      <c r="G84" s="47" t="s">
        <v>59</v>
      </c>
      <c r="H84" s="47" t="s">
        <v>60</v>
      </c>
      <c r="I84" s="47" t="s">
        <v>61</v>
      </c>
      <c r="J84" s="47" t="s">
        <v>0</v>
      </c>
      <c r="K84" s="47" t="s">
        <v>55</v>
      </c>
      <c r="L84" s="47" t="s">
        <v>62</v>
      </c>
      <c r="M84" s="47" t="s">
        <v>59</v>
      </c>
      <c r="N84" s="47" t="s">
        <v>1</v>
      </c>
      <c r="O84" s="48"/>
      <c r="P84" s="48"/>
      <c r="Q84" s="47" t="s">
        <v>23</v>
      </c>
      <c r="R84" s="39" t="s">
        <v>124</v>
      </c>
      <c r="S84" s="40">
        <f>SUM(S51,S13,)</f>
        <v>1342196.9</v>
      </c>
      <c r="T84" s="41">
        <f>SUM(T51,T13)</f>
        <v>1074781.8</v>
      </c>
      <c r="U84" s="41">
        <f>SUM(U13,U51)</f>
        <v>1007406.1</v>
      </c>
    </row>
    <row r="85" spans="1:21" ht="12.75">
      <c r="A85" s="64"/>
      <c r="B85" s="65"/>
      <c r="C85" s="65"/>
      <c r="D85" s="65"/>
      <c r="E85" s="65"/>
      <c r="F85" s="66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7"/>
      <c r="S85" s="68"/>
      <c r="T85" s="69"/>
      <c r="U85" s="69"/>
    </row>
    <row r="86" spans="1:21" ht="12.75">
      <c r="A86" s="64"/>
      <c r="B86" s="65"/>
      <c r="C86" s="65"/>
      <c r="D86" s="65"/>
      <c r="E86" s="65"/>
      <c r="F86" s="66"/>
      <c r="G86" s="65"/>
      <c r="H86" s="65"/>
      <c r="I86" s="65"/>
      <c r="J86" s="65"/>
      <c r="K86" s="65"/>
      <c r="L86" s="65"/>
      <c r="M86" s="65"/>
      <c r="N86" s="65"/>
      <c r="O86" s="66"/>
      <c r="P86" s="66"/>
      <c r="Q86" s="65"/>
      <c r="R86" s="67"/>
      <c r="S86" s="68"/>
      <c r="T86" s="69"/>
      <c r="U86" s="69"/>
    </row>
    <row r="87" spans="1:21" ht="12.75">
      <c r="A87" s="49" t="s">
        <v>212</v>
      </c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53" t="s">
        <v>127</v>
      </c>
      <c r="R87" s="60"/>
      <c r="S87" s="52"/>
      <c r="T87" s="59"/>
      <c r="U87" s="59"/>
    </row>
    <row r="88" spans="1:21" ht="12.75">
      <c r="A88" s="49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106" t="s">
        <v>243</v>
      </c>
      <c r="R88" s="106"/>
      <c r="S88" s="56">
        <v>142546.3</v>
      </c>
      <c r="T88" s="56">
        <v>40205.4</v>
      </c>
      <c r="U88" s="56">
        <v>0</v>
      </c>
    </row>
    <row r="89" spans="1:21" ht="24" customHeight="1" hidden="1" outlineLevel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106" t="s">
        <v>251</v>
      </c>
      <c r="R89" s="106"/>
      <c r="S89" s="56">
        <v>0</v>
      </c>
      <c r="T89" s="56">
        <v>0</v>
      </c>
      <c r="U89" s="56">
        <v>0</v>
      </c>
    </row>
    <row r="90" spans="1:21" ht="13.5" customHeight="1" collapsed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82"/>
      <c r="R90" s="82"/>
      <c r="S90" s="83"/>
      <c r="T90" s="83"/>
      <c r="U90" s="83"/>
    </row>
    <row r="91" spans="1:21" ht="13.5" customHeight="1">
      <c r="A91" s="49" t="s">
        <v>233</v>
      </c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53" t="s">
        <v>127</v>
      </c>
      <c r="R91" s="82"/>
      <c r="S91" s="83"/>
      <c r="T91" s="83"/>
      <c r="U91" s="83"/>
    </row>
    <row r="92" spans="1:21" ht="24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96" t="s">
        <v>285</v>
      </c>
      <c r="R92" s="96"/>
      <c r="S92" s="84">
        <v>1347.5</v>
      </c>
      <c r="T92" s="85">
        <v>0</v>
      </c>
      <c r="U92" s="85">
        <v>0</v>
      </c>
    </row>
    <row r="93" spans="1:21" ht="12.75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3"/>
      <c r="R93" s="60"/>
      <c r="S93" s="52"/>
      <c r="T93" s="59"/>
      <c r="U93" s="59"/>
    </row>
    <row r="94" spans="1:21" ht="12.75">
      <c r="A94" s="49" t="s">
        <v>246</v>
      </c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53" t="s">
        <v>127</v>
      </c>
      <c r="R94" s="60"/>
      <c r="S94" s="52"/>
      <c r="T94" s="59"/>
      <c r="U94" s="59"/>
    </row>
    <row r="95" spans="1:21" ht="26.25" customHeight="1">
      <c r="A95" s="61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5" t="s">
        <v>234</v>
      </c>
      <c r="R95" s="95"/>
      <c r="S95" s="55">
        <v>12893</v>
      </c>
      <c r="T95" s="56">
        <v>13332</v>
      </c>
      <c r="U95" s="56">
        <v>13880</v>
      </c>
    </row>
    <row r="96" spans="1:21" ht="27" customHeight="1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95" t="s">
        <v>235</v>
      </c>
      <c r="R96" s="95"/>
      <c r="S96" s="55">
        <v>5419.7</v>
      </c>
      <c r="T96" s="56">
        <v>5636.4</v>
      </c>
      <c r="U96" s="56">
        <v>5861.8</v>
      </c>
    </row>
    <row r="97" spans="1:21" ht="27" customHeight="1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95" t="s">
        <v>238</v>
      </c>
      <c r="R97" s="95"/>
      <c r="S97" s="55">
        <v>3054.6</v>
      </c>
      <c r="T97" s="56">
        <v>0</v>
      </c>
      <c r="U97" s="56">
        <v>0</v>
      </c>
    </row>
    <row r="98" spans="1:21" ht="14.2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5" t="s">
        <v>239</v>
      </c>
      <c r="R98" s="95"/>
      <c r="S98" s="55">
        <v>45.4</v>
      </c>
      <c r="T98" s="56">
        <v>0</v>
      </c>
      <c r="U98" s="56">
        <v>0</v>
      </c>
    </row>
    <row r="99" spans="1:21" ht="14.25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5" t="s">
        <v>240</v>
      </c>
      <c r="R99" s="95"/>
      <c r="S99" s="55">
        <v>96.6</v>
      </c>
      <c r="T99" s="56">
        <v>0</v>
      </c>
      <c r="U99" s="56">
        <v>0</v>
      </c>
    </row>
    <row r="100" spans="1:21" ht="27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5" t="s">
        <v>241</v>
      </c>
      <c r="R100" s="95"/>
      <c r="S100" s="55">
        <v>122.4</v>
      </c>
      <c r="T100" s="56">
        <v>0</v>
      </c>
      <c r="U100" s="56">
        <v>0</v>
      </c>
    </row>
    <row r="101" spans="1:21" ht="27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5" t="s">
        <v>308</v>
      </c>
      <c r="R101" s="95"/>
      <c r="S101" s="55">
        <v>3786.8</v>
      </c>
      <c r="T101" s="56">
        <v>0</v>
      </c>
      <c r="U101" s="56">
        <v>0</v>
      </c>
    </row>
    <row r="102" spans="1:21" ht="36.75" customHeight="1">
      <c r="A102" s="49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5" t="s">
        <v>348</v>
      </c>
      <c r="R102" s="95"/>
      <c r="S102" s="55">
        <v>305.8</v>
      </c>
      <c r="T102" s="56">
        <v>0</v>
      </c>
      <c r="U102" s="56">
        <v>0</v>
      </c>
    </row>
    <row r="103" spans="1:21" ht="24.75" customHeight="1">
      <c r="A103" s="49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95" t="s">
        <v>349</v>
      </c>
      <c r="R103" s="95"/>
      <c r="S103" s="55">
        <v>8418.9</v>
      </c>
      <c r="T103" s="56">
        <v>0</v>
      </c>
      <c r="U103" s="56">
        <v>0</v>
      </c>
    </row>
    <row r="104" spans="1:21" ht="12.75">
      <c r="A104" s="49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54"/>
      <c r="R104" s="58"/>
      <c r="S104" s="52"/>
      <c r="T104" s="59"/>
      <c r="U104" s="59"/>
    </row>
    <row r="105" spans="1:21" ht="12.75">
      <c r="A105" s="49" t="s">
        <v>304</v>
      </c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53" t="s">
        <v>127</v>
      </c>
      <c r="R105" s="60"/>
      <c r="S105" s="52"/>
      <c r="T105" s="59"/>
      <c r="U105" s="59"/>
    </row>
    <row r="106" spans="1:21" ht="24.7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95" t="s">
        <v>150</v>
      </c>
      <c r="R106" s="95"/>
      <c r="S106" s="55">
        <v>115.2</v>
      </c>
      <c r="T106" s="56">
        <v>120.9</v>
      </c>
      <c r="U106" s="56">
        <v>120.9</v>
      </c>
    </row>
    <row r="107" spans="1:21" ht="35.25" customHeight="1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95" t="s">
        <v>133</v>
      </c>
      <c r="R107" s="95"/>
      <c r="S107" s="55">
        <v>242</v>
      </c>
      <c r="T107" s="57">
        <v>252</v>
      </c>
      <c r="U107" s="57">
        <v>262</v>
      </c>
    </row>
    <row r="108" spans="1:21" ht="24" customHeight="1">
      <c r="A108" s="49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94" t="s">
        <v>151</v>
      </c>
      <c r="R108" s="95"/>
      <c r="S108" s="55">
        <v>83699.7</v>
      </c>
      <c r="T108" s="57">
        <v>69207.8</v>
      </c>
      <c r="U108" s="57">
        <v>71976.1</v>
      </c>
    </row>
    <row r="109" spans="1:21" ht="34.5" customHeight="1">
      <c r="A109" s="49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94" t="s">
        <v>152</v>
      </c>
      <c r="R109" s="95"/>
      <c r="S109" s="55">
        <v>0.2</v>
      </c>
      <c r="T109" s="57">
        <v>0.2</v>
      </c>
      <c r="U109" s="57">
        <v>0.2</v>
      </c>
    </row>
    <row r="110" spans="1:21" ht="24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94" t="s">
        <v>206</v>
      </c>
      <c r="R110" s="95"/>
      <c r="S110" s="55">
        <v>7982</v>
      </c>
      <c r="T110" s="57">
        <v>7982</v>
      </c>
      <c r="U110" s="57">
        <v>7982</v>
      </c>
    </row>
    <row r="111" spans="1:21" ht="36.75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94" t="s">
        <v>153</v>
      </c>
      <c r="R111" s="94"/>
      <c r="S111" s="55">
        <v>0</v>
      </c>
      <c r="T111" s="57">
        <v>110</v>
      </c>
      <c r="U111" s="57">
        <v>110</v>
      </c>
    </row>
    <row r="112" spans="1:21" ht="24" customHeight="1">
      <c r="A112" s="61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94" t="s">
        <v>207</v>
      </c>
      <c r="R112" s="95"/>
      <c r="S112" s="55">
        <v>606.1</v>
      </c>
      <c r="T112" s="57">
        <v>338.1</v>
      </c>
      <c r="U112" s="57">
        <v>335.8</v>
      </c>
    </row>
    <row r="113" spans="1:21" ht="47.25" customHeight="1">
      <c r="A113" s="61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98" t="s">
        <v>188</v>
      </c>
      <c r="R113" s="99"/>
      <c r="S113" s="55">
        <v>634.2</v>
      </c>
      <c r="T113" s="57">
        <v>659.6</v>
      </c>
      <c r="U113" s="57">
        <v>686</v>
      </c>
    </row>
    <row r="114" spans="1:21" ht="28.5" customHeight="1">
      <c r="A114" s="61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98" t="s">
        <v>245</v>
      </c>
      <c r="R114" s="99"/>
      <c r="S114" s="55">
        <v>147.3</v>
      </c>
      <c r="T114" s="57">
        <v>147.3</v>
      </c>
      <c r="U114" s="57">
        <v>147.3</v>
      </c>
    </row>
    <row r="115" spans="1:21" ht="12.75">
      <c r="A115" s="49"/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54"/>
      <c r="R115" s="58"/>
      <c r="S115" s="52"/>
      <c r="T115" s="59"/>
      <c r="U115" s="59"/>
    </row>
    <row r="116" spans="1:21" ht="12.75">
      <c r="A116" s="49" t="s">
        <v>247</v>
      </c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53" t="s">
        <v>127</v>
      </c>
      <c r="R116" s="58"/>
      <c r="S116" s="52"/>
      <c r="T116" s="59"/>
      <c r="U116" s="59"/>
    </row>
    <row r="117" spans="1:21" ht="48.75" customHeight="1">
      <c r="A117" s="61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97" t="s">
        <v>148</v>
      </c>
      <c r="R117" s="97"/>
      <c r="S117" s="55">
        <v>195155.2</v>
      </c>
      <c r="T117" s="56">
        <v>188447</v>
      </c>
      <c r="U117" s="56">
        <v>195985</v>
      </c>
    </row>
    <row r="118" spans="1:21" ht="27" customHeight="1">
      <c r="A118" s="61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97" t="s">
        <v>189</v>
      </c>
      <c r="R118" s="97"/>
      <c r="S118" s="55">
        <v>91642.4</v>
      </c>
      <c r="T118" s="57">
        <v>88256</v>
      </c>
      <c r="U118" s="57">
        <v>91787</v>
      </c>
    </row>
    <row r="119" spans="1:21" ht="12.75" customHeight="1">
      <c r="A119" s="61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60"/>
      <c r="R119" s="60"/>
      <c r="S119" s="62"/>
      <c r="T119" s="59"/>
      <c r="U119" s="59"/>
    </row>
    <row r="120" spans="1:21" ht="13.5" customHeight="1">
      <c r="A120" s="49" t="s">
        <v>305</v>
      </c>
      <c r="B120" s="50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1"/>
      <c r="P120" s="51"/>
      <c r="Q120" s="53" t="s">
        <v>127</v>
      </c>
      <c r="R120" s="60"/>
      <c r="S120" s="62"/>
      <c r="T120" s="59"/>
      <c r="U120" s="59"/>
    </row>
    <row r="121" spans="1:21" ht="26.25" customHeight="1">
      <c r="A121" s="49"/>
      <c r="B121" s="50"/>
      <c r="C121" s="50"/>
      <c r="D121" s="50"/>
      <c r="E121" s="50"/>
      <c r="F121" s="51"/>
      <c r="G121" s="50"/>
      <c r="H121" s="50"/>
      <c r="I121" s="50"/>
      <c r="J121" s="50"/>
      <c r="K121" s="50"/>
      <c r="L121" s="50"/>
      <c r="M121" s="50"/>
      <c r="N121" s="50"/>
      <c r="O121" s="51"/>
      <c r="P121" s="51"/>
      <c r="Q121" s="95" t="s">
        <v>140</v>
      </c>
      <c r="R121" s="95"/>
      <c r="S121" s="55">
        <v>4631.2</v>
      </c>
      <c r="T121" s="56">
        <v>4979.7</v>
      </c>
      <c r="U121" s="56">
        <v>5179.6</v>
      </c>
    </row>
    <row r="122" spans="1:21" ht="23.25" customHeight="1">
      <c r="A122" s="49"/>
      <c r="B122" s="50"/>
      <c r="C122" s="50"/>
      <c r="D122" s="50"/>
      <c r="E122" s="50"/>
      <c r="F122" s="51"/>
      <c r="G122" s="50"/>
      <c r="H122" s="50"/>
      <c r="I122" s="50"/>
      <c r="J122" s="50"/>
      <c r="K122" s="50"/>
      <c r="L122" s="50"/>
      <c r="M122" s="50"/>
      <c r="N122" s="50"/>
      <c r="O122" s="51"/>
      <c r="P122" s="51"/>
      <c r="Q122" s="94" t="s">
        <v>139</v>
      </c>
      <c r="R122" s="95"/>
      <c r="S122" s="55">
        <v>615</v>
      </c>
      <c r="T122" s="57">
        <v>661.3</v>
      </c>
      <c r="U122" s="57">
        <v>687.8</v>
      </c>
    </row>
    <row r="123" ht="12" customHeight="1"/>
    <row r="124" spans="1:18" ht="12.75">
      <c r="A124" s="49" t="s">
        <v>306</v>
      </c>
      <c r="B124" s="50"/>
      <c r="C124" s="50"/>
      <c r="D124" s="50"/>
      <c r="E124" s="50"/>
      <c r="F124" s="51"/>
      <c r="G124" s="50"/>
      <c r="H124" s="50"/>
      <c r="I124" s="50"/>
      <c r="J124" s="50"/>
      <c r="K124" s="50"/>
      <c r="L124" s="50"/>
      <c r="M124" s="50"/>
      <c r="N124" s="50"/>
      <c r="O124" s="51"/>
      <c r="P124" s="51"/>
      <c r="Q124" s="53" t="s">
        <v>127</v>
      </c>
      <c r="R124" s="60"/>
    </row>
    <row r="125" spans="1:21" ht="24.75" customHeight="1">
      <c r="A125" s="49"/>
      <c r="B125" s="50"/>
      <c r="C125" s="50"/>
      <c r="D125" s="50"/>
      <c r="E125" s="50"/>
      <c r="F125" s="51"/>
      <c r="G125" s="50"/>
      <c r="H125" s="50"/>
      <c r="I125" s="50"/>
      <c r="J125" s="50"/>
      <c r="K125" s="50"/>
      <c r="L125" s="50"/>
      <c r="M125" s="50"/>
      <c r="N125" s="50"/>
      <c r="O125" s="51"/>
      <c r="P125" s="51"/>
      <c r="Q125" s="96" t="s">
        <v>307</v>
      </c>
      <c r="R125" s="96"/>
      <c r="S125" s="84">
        <v>8872.6</v>
      </c>
      <c r="T125" s="85">
        <v>8870.4</v>
      </c>
      <c r="U125" s="85">
        <v>9133.7</v>
      </c>
    </row>
    <row r="126" spans="17:21" ht="37.5" customHeight="1">
      <c r="Q126" s="96" t="s">
        <v>309</v>
      </c>
      <c r="R126" s="96"/>
      <c r="S126" s="84">
        <v>1182</v>
      </c>
      <c r="T126" s="85">
        <v>0</v>
      </c>
      <c r="U126" s="85">
        <v>0</v>
      </c>
    </row>
    <row r="127" spans="17:21" ht="24.75" customHeight="1">
      <c r="Q127" s="96" t="s">
        <v>337</v>
      </c>
      <c r="R127" s="96"/>
      <c r="S127" s="84">
        <v>5057.8</v>
      </c>
      <c r="T127" s="85">
        <v>0</v>
      </c>
      <c r="U127" s="85">
        <v>0</v>
      </c>
    </row>
    <row r="128" spans="17:21" ht="48" customHeight="1">
      <c r="Q128" s="96" t="s">
        <v>338</v>
      </c>
      <c r="R128" s="96"/>
      <c r="S128" s="84">
        <v>2556</v>
      </c>
      <c r="T128" s="85">
        <v>0</v>
      </c>
      <c r="U128" s="85">
        <v>0</v>
      </c>
    </row>
  </sheetData>
  <sheetProtection/>
  <mergeCells count="35">
    <mergeCell ref="Q127:R127"/>
    <mergeCell ref="Q128:R128"/>
    <mergeCell ref="Q117:R117"/>
    <mergeCell ref="Q112:R112"/>
    <mergeCell ref="Q113:R113"/>
    <mergeCell ref="Q106:R106"/>
    <mergeCell ref="Q125:R125"/>
    <mergeCell ref="S9:U9"/>
    <mergeCell ref="R9:R11"/>
    <mergeCell ref="Q9:Q11"/>
    <mergeCell ref="Q111:R111"/>
    <mergeCell ref="Q95:R95"/>
    <mergeCell ref="Q96:R96"/>
    <mergeCell ref="Q89:R89"/>
    <mergeCell ref="Q99:R99"/>
    <mergeCell ref="Q100:R100"/>
    <mergeCell ref="Q88:R88"/>
    <mergeCell ref="Q101:R101"/>
    <mergeCell ref="Q126:R126"/>
    <mergeCell ref="Q110:R110"/>
    <mergeCell ref="Q121:R121"/>
    <mergeCell ref="Q118:R118"/>
    <mergeCell ref="Q114:R114"/>
    <mergeCell ref="Q102:R102"/>
    <mergeCell ref="Q103:R103"/>
    <mergeCell ref="A3:U5"/>
    <mergeCell ref="A9:A11"/>
    <mergeCell ref="A7:U7"/>
    <mergeCell ref="Q109:R109"/>
    <mergeCell ref="Q122:R122"/>
    <mergeCell ref="Q107:R107"/>
    <mergeCell ref="Q108:R108"/>
    <mergeCell ref="Q97:R97"/>
    <mergeCell ref="Q92:R92"/>
    <mergeCell ref="Q98:R98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2022-11-18T05:46:01Z</cp:lastPrinted>
  <dcterms:created xsi:type="dcterms:W3CDTF">2005-10-01T10:04:25Z</dcterms:created>
  <dcterms:modified xsi:type="dcterms:W3CDTF">2023-12-18T04:05:28Z</dcterms:modified>
  <cp:category/>
  <cp:version/>
  <cp:contentType/>
  <cp:contentStatus/>
</cp:coreProperties>
</file>