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<sst xmlns="http://schemas.openxmlformats.org/spreadsheetml/2006/main" count="32" uniqueCount="28">
  <si>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к решению Думы муниципального образования</t>
  </si>
  <si>
    <t>Байкаловский муниципальный район</t>
  </si>
  <si>
    <t>Номер строки</t>
  </si>
  <si>
    <t>Целевая статья, вид расходов</t>
  </si>
  <si>
    <t>Объем бюджетных ассигнований, направляемых на исполнение нормативного правового акта (тыс.руб.)</t>
  </si>
  <si>
    <t>ИТОГО:</t>
  </si>
  <si>
    <t>Единовременное вознаграждение при присвоении звания в размере 2 прожиточных минимумов</t>
  </si>
  <si>
    <t>Премия Главы МО Байкаловский муниципальный район за особые заслуги, способствующие социально-экономическому и культурному развитию муниципального района, росту благосостояния населения района, за мужество, проявленное в нестандартных ситуациях, благотоворительную и меценатскую деятельность</t>
  </si>
  <si>
    <t xml:space="preserve">образования Байкаловский муниципальный район </t>
  </si>
  <si>
    <t>Приложение 7</t>
  </si>
  <si>
    <t>Расчетный объем бюджетных ассигнований с учетом страховых взносов (тыс.руб.)</t>
  </si>
  <si>
    <t xml:space="preserve">01 2 01 49100    313                                                             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                                                                       </t>
  </si>
  <si>
    <t>Компенсация расходов отдельным категориям граждан на оплату жилого помещения и коммунальных услуг</t>
  </si>
  <si>
    <t>Оценка численности получателей (чел.+семьи)</t>
  </si>
  <si>
    <t>Среднегодовой размер выплаты на одного получателя</t>
  </si>
  <si>
    <t>на 2019 год и на плановый период 2020 и 2021 годов"</t>
  </si>
  <si>
    <t>Бюджетные ассигнования, направляемые на исполнение публичных нормативных обязательств в 2019 году и плановом периоде 2020 и 2021 годов</t>
  </si>
  <si>
    <t>Муниципальная программа "Социально-экономическое развитие МО Байкаловский муниципальный район" до  2024 года</t>
  </si>
  <si>
    <t>Единовременная выплата вдовам (вдовцам) граждан, имевших почетные звания "Заслуженный работник РФ" по различным профессиям</t>
  </si>
  <si>
    <t>Единовременное пособие в размере 1 прожиточного минимума в связи с захоронением лица, удостоенного звания "Почетный гражданин муниципального образования Байкаловский муниципальный район"</t>
  </si>
  <si>
    <t>Ежемесячные доплаты к государственной пенсии в размере 2,3 тысячи рублей.</t>
  </si>
  <si>
    <t>Всего:</t>
  </si>
  <si>
    <t xml:space="preserve">№ 166 от 26 декабря 2018 года "О бюджете муниципального </t>
  </si>
  <si>
    <t xml:space="preserve">Субсидии гражданам на оплату жилого помещения и коммунальных услуг </t>
  </si>
  <si>
    <t xml:space="preserve">01 1 04 29070    313                                               Поощрение граждан, коллективов предприятий, учреждений, удостоенных наград органов  местного самоуправления муниципального образования Байкаловский муниципальный район   </t>
  </si>
  <si>
    <t>01 2 01 49200    313                                                             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</si>
  <si>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01 1 04 29060     313                                                  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</si>
  <si>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01 1 04 29050   313                                              Материальная поддержка граждан МО Байкаловский муниципальный район, удостоенных  звания "Заслуженный работник Российской Федерации" по различным профессиям, и членов их семей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</si>
</sst>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Fill="1" applyBorder="1" applyAlignment="1">
      <alignment horizontal="left" vertical="justify" wrapText="1"/>
    </xf>
    <xf numFmtId="0" fontId="4" fillId="0" borderId="13" xfId="0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 horizontal="left" vertical="justify" wrapText="1"/>
    </xf>
    <xf numFmtId="0" fontId="2" fillId="0" borderId="12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 wrapText="1"/>
    </xf>
    <xf numFmtId="0" fontId="2" fillId="0" borderId="14" xfId="0" applyFont="1" applyFill="1" applyBorder="1" applyAlignment="1">
      <alignment horizontal="left" vertical="justify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justify"/>
    </xf>
    <xf numFmtId="0" fontId="0" fillId="0" borderId="16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justify" wrapText="1"/>
    </xf>
    <xf numFmtId="0" fontId="4" fillId="0" borderId="13" xfId="0" applyFont="1" applyBorder="1" applyAlignment="1">
      <alignment horizontal="left" vertical="justify" wrapText="1"/>
    </xf>
    <xf numFmtId="0" fontId="4" fillId="0" borderId="14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justify"/>
    </xf>
    <xf numFmtId="0" fontId="4" fillId="0" borderId="13" xfId="0" applyFont="1" applyBorder="1" applyAlignment="1">
      <alignment horizontal="left" vertical="justify"/>
    </xf>
    <xf numFmtId="0" fontId="4" fillId="0" borderId="14" xfId="0" applyFont="1" applyBorder="1" applyAlignment="1">
      <alignment horizontal="left" vertical="justify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PageLayoutView="0" workbookViewId="0" topLeftCell="A1">
      <selection activeCell="A1" sqref="A1:Q34"/>
    </sheetView>
  </sheetViews>
  <sheetFormatPr defaultColWidth="9.00390625" defaultRowHeight="12.75"/>
  <cols>
    <col min="1" max="1" width="6.875" style="6" customWidth="1"/>
    <col min="2" max="17" width="9.125" style="6" customWidth="1"/>
  </cols>
  <sheetData>
    <row r="1" spans="1:17" ht="12.75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2.75">
      <c r="A2" s="46"/>
      <c r="B2" s="46"/>
      <c r="C2" s="46"/>
      <c r="D2" s="46"/>
      <c r="E2" s="46"/>
      <c r="F2" s="46"/>
      <c r="G2" s="46"/>
      <c r="H2" s="46"/>
      <c r="I2" s="46"/>
      <c r="J2" s="2"/>
      <c r="K2" s="2"/>
      <c r="L2" s="2"/>
      <c r="M2" s="2"/>
      <c r="N2" s="2"/>
      <c r="O2" s="2"/>
      <c r="P2" s="2"/>
      <c r="Q2" s="2"/>
    </row>
    <row r="3" spans="1:17" ht="12.7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2.7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12.75">
      <c r="A5" s="47" t="s">
        <v>22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2.75">
      <c r="A6" s="47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2.75">
      <c r="A7" s="47" t="s">
        <v>15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7" ht="38.25" customHeight="1">
      <c r="A9" s="55" t="s">
        <v>16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7" ht="58.5" customHeight="1">
      <c r="A12" s="48" t="s">
        <v>2</v>
      </c>
      <c r="B12" s="60" t="s">
        <v>3</v>
      </c>
      <c r="C12" s="61"/>
      <c r="D12" s="61"/>
      <c r="E12" s="62"/>
      <c r="F12" s="43" t="s">
        <v>10</v>
      </c>
      <c r="G12" s="44"/>
      <c r="H12" s="45"/>
      <c r="I12" s="43" t="s">
        <v>13</v>
      </c>
      <c r="J12" s="44"/>
      <c r="K12" s="45"/>
      <c r="L12" s="43" t="s">
        <v>14</v>
      </c>
      <c r="M12" s="44"/>
      <c r="N12" s="45"/>
      <c r="O12" s="43" t="s">
        <v>4</v>
      </c>
      <c r="P12" s="44"/>
      <c r="Q12" s="56"/>
    </row>
    <row r="13" spans="1:17" ht="12.75">
      <c r="A13" s="49"/>
      <c r="B13" s="63"/>
      <c r="C13" s="64"/>
      <c r="D13" s="64"/>
      <c r="E13" s="65"/>
      <c r="F13" s="13">
        <v>2019</v>
      </c>
      <c r="G13" s="13">
        <v>2020</v>
      </c>
      <c r="H13" s="13">
        <v>2021</v>
      </c>
      <c r="I13" s="13">
        <v>2019</v>
      </c>
      <c r="J13" s="13">
        <v>2020</v>
      </c>
      <c r="K13" s="13">
        <v>2021</v>
      </c>
      <c r="L13" s="13">
        <v>2019</v>
      </c>
      <c r="M13" s="13">
        <v>2020</v>
      </c>
      <c r="N13" s="13">
        <v>2021</v>
      </c>
      <c r="O13" s="13">
        <v>2019</v>
      </c>
      <c r="P13" s="13">
        <v>2020</v>
      </c>
      <c r="Q13" s="13">
        <v>2021</v>
      </c>
    </row>
    <row r="14" spans="1:17" ht="12.75">
      <c r="A14" s="16" t="s">
        <v>17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</row>
    <row r="15" spans="1:17" ht="87.75" customHeight="1">
      <c r="A15" s="19">
        <v>1</v>
      </c>
      <c r="B15" s="57" t="s">
        <v>27</v>
      </c>
      <c r="C15" s="58"/>
      <c r="D15" s="58"/>
      <c r="E15" s="59"/>
      <c r="F15" s="14"/>
      <c r="G15" s="14"/>
      <c r="H15" s="14"/>
      <c r="I15" s="3"/>
      <c r="J15" s="3"/>
      <c r="K15" s="3"/>
      <c r="L15" s="3"/>
      <c r="M15" s="3"/>
      <c r="N15" s="3"/>
      <c r="O15" s="14"/>
      <c r="P15" s="14"/>
      <c r="Q15" s="14"/>
    </row>
    <row r="16" spans="1:17" ht="25.5" customHeight="1">
      <c r="A16" s="20"/>
      <c r="B16" s="31" t="s">
        <v>20</v>
      </c>
      <c r="C16" s="32"/>
      <c r="D16" s="32"/>
      <c r="E16" s="33"/>
      <c r="F16" s="14">
        <v>456</v>
      </c>
      <c r="G16" s="14">
        <v>456</v>
      </c>
      <c r="H16" s="14">
        <v>456</v>
      </c>
      <c r="I16" s="3">
        <v>13</v>
      </c>
      <c r="J16" s="3">
        <v>13</v>
      </c>
      <c r="K16" s="3">
        <v>13</v>
      </c>
      <c r="L16" s="3">
        <v>27600</v>
      </c>
      <c r="M16" s="3">
        <v>27600</v>
      </c>
      <c r="N16" s="3">
        <v>27600</v>
      </c>
      <c r="O16" s="14">
        <v>456</v>
      </c>
      <c r="P16" s="14">
        <v>456</v>
      </c>
      <c r="Q16" s="14">
        <v>456</v>
      </c>
    </row>
    <row r="17" spans="1:17" ht="51" customHeight="1">
      <c r="A17" s="20"/>
      <c r="B17" s="31" t="s">
        <v>18</v>
      </c>
      <c r="C17" s="32"/>
      <c r="D17" s="32"/>
      <c r="E17" s="33"/>
      <c r="F17" s="14">
        <v>63.6</v>
      </c>
      <c r="G17" s="14">
        <v>63.6</v>
      </c>
      <c r="H17" s="14">
        <v>63.6</v>
      </c>
      <c r="I17" s="3">
        <v>1</v>
      </c>
      <c r="J17" s="3">
        <v>1</v>
      </c>
      <c r="K17" s="3">
        <v>1</v>
      </c>
      <c r="L17" s="3">
        <v>50000</v>
      </c>
      <c r="M17" s="3">
        <v>50000</v>
      </c>
      <c r="N17" s="3">
        <v>50000</v>
      </c>
      <c r="O17" s="14">
        <v>63.6</v>
      </c>
      <c r="P17" s="14">
        <v>63.6</v>
      </c>
      <c r="Q17" s="14">
        <v>63.6</v>
      </c>
    </row>
    <row r="18" spans="1:17" ht="12.75">
      <c r="A18" s="21"/>
      <c r="B18" s="16" t="s">
        <v>5</v>
      </c>
      <c r="C18" s="17"/>
      <c r="D18" s="17"/>
      <c r="E18" s="18"/>
      <c r="F18" s="15">
        <f aca="true" t="shared" si="0" ref="F18:K18">SUM(F16:F17)</f>
        <v>519.6</v>
      </c>
      <c r="G18" s="15">
        <f t="shared" si="0"/>
        <v>519.6</v>
      </c>
      <c r="H18" s="15">
        <f t="shared" si="0"/>
        <v>519.6</v>
      </c>
      <c r="I18" s="4">
        <f t="shared" si="0"/>
        <v>14</v>
      </c>
      <c r="J18" s="4">
        <f t="shared" si="0"/>
        <v>14</v>
      </c>
      <c r="K18" s="4">
        <f t="shared" si="0"/>
        <v>14</v>
      </c>
      <c r="L18" s="7">
        <f>((L16*I16)+(L17*I17))/I18</f>
        <v>29200</v>
      </c>
      <c r="M18" s="7">
        <f>((M16*J16)+(M17*J17))/J18</f>
        <v>29200</v>
      </c>
      <c r="N18" s="7">
        <f>((N16*K16)+(N17*K17))/K18</f>
        <v>29200</v>
      </c>
      <c r="O18" s="15">
        <f>SUM(O16:O17)</f>
        <v>519.6</v>
      </c>
      <c r="P18" s="15">
        <f>SUM(P16:P17)</f>
        <v>519.6</v>
      </c>
      <c r="Q18" s="15">
        <f>SUM(Q16:Q17)</f>
        <v>519.6</v>
      </c>
    </row>
    <row r="19" spans="1:17" ht="78" customHeight="1">
      <c r="A19" s="19">
        <v>2</v>
      </c>
      <c r="B19" s="50" t="s">
        <v>26</v>
      </c>
      <c r="C19" s="51"/>
      <c r="D19" s="51"/>
      <c r="E19" s="52"/>
      <c r="F19" s="14"/>
      <c r="G19" s="14"/>
      <c r="H19" s="14"/>
      <c r="I19" s="3"/>
      <c r="J19" s="3"/>
      <c r="K19" s="3"/>
      <c r="L19" s="3"/>
      <c r="M19" s="3"/>
      <c r="N19" s="3"/>
      <c r="O19" s="14"/>
      <c r="P19" s="14"/>
      <c r="Q19" s="14"/>
    </row>
    <row r="20" spans="1:17" ht="37.5" customHeight="1">
      <c r="A20" s="20"/>
      <c r="B20" s="31" t="s">
        <v>6</v>
      </c>
      <c r="C20" s="32"/>
      <c r="D20" s="32"/>
      <c r="E20" s="33"/>
      <c r="F20" s="14">
        <v>27.1</v>
      </c>
      <c r="G20" s="14">
        <v>27.1</v>
      </c>
      <c r="H20" s="14">
        <v>27.1</v>
      </c>
      <c r="I20" s="3">
        <v>1</v>
      </c>
      <c r="J20" s="3">
        <v>1</v>
      </c>
      <c r="K20" s="3">
        <v>1</v>
      </c>
      <c r="L20" s="3">
        <v>21344</v>
      </c>
      <c r="M20" s="3">
        <v>21344</v>
      </c>
      <c r="N20" s="3">
        <v>21344</v>
      </c>
      <c r="O20" s="14">
        <v>27.1</v>
      </c>
      <c r="P20" s="14">
        <v>27.1</v>
      </c>
      <c r="Q20" s="14">
        <v>27.1</v>
      </c>
    </row>
    <row r="21" spans="1:17" ht="77.25" customHeight="1">
      <c r="A21" s="20"/>
      <c r="B21" s="31" t="s">
        <v>19</v>
      </c>
      <c r="C21" s="32"/>
      <c r="D21" s="32"/>
      <c r="E21" s="33"/>
      <c r="F21" s="14">
        <v>27.2</v>
      </c>
      <c r="G21" s="14">
        <v>27.2</v>
      </c>
      <c r="H21" s="14">
        <v>27.2</v>
      </c>
      <c r="I21" s="3">
        <v>2</v>
      </c>
      <c r="J21" s="3">
        <v>2</v>
      </c>
      <c r="K21" s="3">
        <v>2</v>
      </c>
      <c r="L21" s="3">
        <v>10672</v>
      </c>
      <c r="M21" s="3">
        <v>10672</v>
      </c>
      <c r="N21" s="3">
        <v>10672</v>
      </c>
      <c r="O21" s="14">
        <v>27.2</v>
      </c>
      <c r="P21" s="14">
        <v>27.2</v>
      </c>
      <c r="Q21" s="14">
        <v>27.2</v>
      </c>
    </row>
    <row r="22" spans="1:17" ht="12.75">
      <c r="A22" s="21"/>
      <c r="B22" s="16" t="s">
        <v>5</v>
      </c>
      <c r="C22" s="17"/>
      <c r="D22" s="17"/>
      <c r="E22" s="18"/>
      <c r="F22" s="15">
        <f>F20+F21</f>
        <v>54.3</v>
      </c>
      <c r="G22" s="15">
        <f>SUM(G20:G21)</f>
        <v>54.3</v>
      </c>
      <c r="H22" s="15">
        <f>SUM(H20:H21)</f>
        <v>54.3</v>
      </c>
      <c r="I22" s="4">
        <f>SUM(I20:I21)</f>
        <v>3</v>
      </c>
      <c r="J22" s="4">
        <f>SUM(J20:J21)</f>
        <v>3</v>
      </c>
      <c r="K22" s="4">
        <f>SUM(K20:K21)</f>
        <v>3</v>
      </c>
      <c r="L22" s="7">
        <f>((L20*I20)+(L21*I21))/I22</f>
        <v>14229.333333333334</v>
      </c>
      <c r="M22" s="7">
        <f>((M20*J20)+(M21*J21))/J22</f>
        <v>14229.333333333334</v>
      </c>
      <c r="N22" s="7">
        <f>((N20*K20)+(N21*K21))/K22</f>
        <v>14229.333333333334</v>
      </c>
      <c r="O22" s="15">
        <f>SUM(O20:O21)</f>
        <v>54.3</v>
      </c>
      <c r="P22" s="15">
        <f>SUM(P20:P21)</f>
        <v>54.3</v>
      </c>
      <c r="Q22" s="15">
        <f>SUM(Q20:Q21)</f>
        <v>54.3</v>
      </c>
    </row>
    <row r="23" spans="1:17" ht="93.75" customHeight="1">
      <c r="A23" s="19">
        <v>3</v>
      </c>
      <c r="B23" s="22" t="s">
        <v>24</v>
      </c>
      <c r="C23" s="23"/>
      <c r="D23" s="23"/>
      <c r="E23" s="24"/>
      <c r="F23" s="14"/>
      <c r="G23" s="14"/>
      <c r="H23" s="14"/>
      <c r="I23" s="3"/>
      <c r="J23" s="3"/>
      <c r="K23" s="3"/>
      <c r="L23" s="3"/>
      <c r="M23" s="3"/>
      <c r="N23" s="3"/>
      <c r="O23" s="14"/>
      <c r="P23" s="14"/>
      <c r="Q23" s="14"/>
    </row>
    <row r="24" spans="1:17" ht="116.25" customHeight="1">
      <c r="A24" s="20"/>
      <c r="B24" s="25" t="s">
        <v>7</v>
      </c>
      <c r="C24" s="26"/>
      <c r="D24" s="26"/>
      <c r="E24" s="27"/>
      <c r="F24" s="14">
        <v>38.2</v>
      </c>
      <c r="G24" s="14">
        <v>38.2</v>
      </c>
      <c r="H24" s="14">
        <v>38.2</v>
      </c>
      <c r="I24" s="3">
        <v>10</v>
      </c>
      <c r="J24" s="3">
        <v>10</v>
      </c>
      <c r="K24" s="3">
        <v>10</v>
      </c>
      <c r="L24" s="3">
        <v>3000</v>
      </c>
      <c r="M24" s="3">
        <v>3000</v>
      </c>
      <c r="N24" s="3">
        <v>3000</v>
      </c>
      <c r="O24" s="14">
        <v>38.2</v>
      </c>
      <c r="P24" s="14">
        <v>38.2</v>
      </c>
      <c r="Q24" s="14">
        <v>38.2</v>
      </c>
    </row>
    <row r="25" spans="1:17" ht="12.75">
      <c r="A25" s="21"/>
      <c r="B25" s="16" t="s">
        <v>5</v>
      </c>
      <c r="C25" s="17"/>
      <c r="D25" s="17"/>
      <c r="E25" s="18"/>
      <c r="F25" s="15">
        <v>38.2</v>
      </c>
      <c r="G25" s="15">
        <f>G24</f>
        <v>38.2</v>
      </c>
      <c r="H25" s="15">
        <f>H24</f>
        <v>38.2</v>
      </c>
      <c r="I25" s="4">
        <f>I24</f>
        <v>10</v>
      </c>
      <c r="J25" s="4">
        <f>J24</f>
        <v>10</v>
      </c>
      <c r="K25" s="4">
        <f>K24</f>
        <v>10</v>
      </c>
      <c r="L25" s="7">
        <f>L24*I24/I25</f>
        <v>3000</v>
      </c>
      <c r="M25" s="7">
        <f>M24*J24/J25</f>
        <v>3000</v>
      </c>
      <c r="N25" s="7">
        <f>N24*K24/K25</f>
        <v>3000</v>
      </c>
      <c r="O25" s="15">
        <f>O24</f>
        <v>38.2</v>
      </c>
      <c r="P25" s="15">
        <f>P24</f>
        <v>38.2</v>
      </c>
      <c r="Q25" s="15">
        <f>Q24</f>
        <v>38.2</v>
      </c>
    </row>
    <row r="26" spans="1:17" ht="75" customHeight="1">
      <c r="A26" s="19">
        <v>4</v>
      </c>
      <c r="B26" s="34" t="s">
        <v>11</v>
      </c>
      <c r="C26" s="35"/>
      <c r="D26" s="35"/>
      <c r="E26" s="36"/>
      <c r="F26" s="15"/>
      <c r="G26" s="15"/>
      <c r="H26" s="15"/>
      <c r="I26" s="4"/>
      <c r="J26" s="4"/>
      <c r="K26" s="4"/>
      <c r="L26" s="5"/>
      <c r="M26" s="5"/>
      <c r="N26" s="5"/>
      <c r="O26" s="15"/>
      <c r="P26" s="15"/>
      <c r="Q26" s="15"/>
    </row>
    <row r="27" spans="1:17" ht="29.25" customHeight="1">
      <c r="A27" s="41"/>
      <c r="B27" s="28" t="s">
        <v>23</v>
      </c>
      <c r="C27" s="29"/>
      <c r="D27" s="29"/>
      <c r="E27" s="30"/>
      <c r="F27" s="14">
        <v>3599.6</v>
      </c>
      <c r="G27" s="14">
        <v>3597</v>
      </c>
      <c r="H27" s="14">
        <v>3594.4</v>
      </c>
      <c r="I27" s="3">
        <v>190</v>
      </c>
      <c r="J27" s="3">
        <v>190</v>
      </c>
      <c r="K27" s="3">
        <v>189</v>
      </c>
      <c r="L27" s="8">
        <v>18945</v>
      </c>
      <c r="M27" s="8">
        <v>18932</v>
      </c>
      <c r="N27" s="8">
        <v>19018</v>
      </c>
      <c r="O27" s="14">
        <v>3599.6</v>
      </c>
      <c r="P27" s="14">
        <v>3597</v>
      </c>
      <c r="Q27" s="14">
        <v>3594.4</v>
      </c>
    </row>
    <row r="28" spans="1:17" ht="12.75" customHeight="1">
      <c r="A28" s="42"/>
      <c r="B28" s="16" t="s">
        <v>5</v>
      </c>
      <c r="C28" s="17"/>
      <c r="D28" s="17"/>
      <c r="E28" s="18"/>
      <c r="F28" s="15">
        <f aca="true" t="shared" si="1" ref="F28:Q28">F27</f>
        <v>3599.6</v>
      </c>
      <c r="G28" s="15">
        <f t="shared" si="1"/>
        <v>3597</v>
      </c>
      <c r="H28" s="15">
        <f t="shared" si="1"/>
        <v>3594.4</v>
      </c>
      <c r="I28" s="9">
        <f t="shared" si="1"/>
        <v>190</v>
      </c>
      <c r="J28" s="9">
        <f t="shared" si="1"/>
        <v>190</v>
      </c>
      <c r="K28" s="9">
        <f t="shared" si="1"/>
        <v>189</v>
      </c>
      <c r="L28" s="5">
        <f>L27*I27/I28</f>
        <v>18945</v>
      </c>
      <c r="M28" s="5">
        <f>M27*J27/J28</f>
        <v>18932</v>
      </c>
      <c r="N28" s="5">
        <f>N27*K27/K28</f>
        <v>19018</v>
      </c>
      <c r="O28" s="15">
        <f t="shared" si="1"/>
        <v>3599.6</v>
      </c>
      <c r="P28" s="15">
        <f t="shared" si="1"/>
        <v>3597</v>
      </c>
      <c r="Q28" s="15">
        <f t="shared" si="1"/>
        <v>3594.4</v>
      </c>
    </row>
    <row r="29" spans="1:17" ht="75.75" customHeight="1">
      <c r="A29" s="40">
        <v>5</v>
      </c>
      <c r="B29" s="34" t="s">
        <v>25</v>
      </c>
      <c r="C29" s="35"/>
      <c r="D29" s="35"/>
      <c r="E29" s="36"/>
      <c r="F29" s="15"/>
      <c r="G29" s="15"/>
      <c r="H29" s="15"/>
      <c r="I29" s="4"/>
      <c r="J29" s="4"/>
      <c r="K29" s="4"/>
      <c r="L29" s="4"/>
      <c r="M29" s="4"/>
      <c r="N29" s="4"/>
      <c r="O29" s="15"/>
      <c r="P29" s="15"/>
      <c r="Q29" s="15"/>
    </row>
    <row r="30" spans="1:17" ht="37.5" customHeight="1">
      <c r="A30" s="41"/>
      <c r="B30" s="28" t="s">
        <v>12</v>
      </c>
      <c r="C30" s="35"/>
      <c r="D30" s="35"/>
      <c r="E30" s="36"/>
      <c r="F30" s="14">
        <v>54314.8</v>
      </c>
      <c r="G30" s="14">
        <v>54291.5</v>
      </c>
      <c r="H30" s="14">
        <v>54266.8</v>
      </c>
      <c r="I30" s="10">
        <v>2415</v>
      </c>
      <c r="J30" s="3">
        <v>2375</v>
      </c>
      <c r="K30" s="3">
        <v>2375</v>
      </c>
      <c r="L30" s="3">
        <v>22491</v>
      </c>
      <c r="M30" s="3">
        <v>22860</v>
      </c>
      <c r="N30" s="3">
        <v>22849</v>
      </c>
      <c r="O30" s="14">
        <v>54314.8</v>
      </c>
      <c r="P30" s="14">
        <v>54291.5</v>
      </c>
      <c r="Q30" s="14">
        <v>54266.8</v>
      </c>
    </row>
    <row r="31" spans="1:17" ht="12.75" customHeight="1">
      <c r="A31" s="42"/>
      <c r="B31" s="16" t="s">
        <v>5</v>
      </c>
      <c r="C31" s="17"/>
      <c r="D31" s="17"/>
      <c r="E31" s="18"/>
      <c r="F31" s="15">
        <f aca="true" t="shared" si="2" ref="F31:K31">F30</f>
        <v>54314.8</v>
      </c>
      <c r="G31" s="15">
        <f t="shared" si="2"/>
        <v>54291.5</v>
      </c>
      <c r="H31" s="15">
        <f t="shared" si="2"/>
        <v>54266.8</v>
      </c>
      <c r="I31" s="11">
        <f t="shared" si="2"/>
        <v>2415</v>
      </c>
      <c r="J31" s="4">
        <f t="shared" si="2"/>
        <v>2375</v>
      </c>
      <c r="K31" s="4">
        <f t="shared" si="2"/>
        <v>2375</v>
      </c>
      <c r="L31" s="4">
        <f>L30*I30/I31</f>
        <v>22491</v>
      </c>
      <c r="M31" s="4">
        <f>M30*J30/J31</f>
        <v>22860</v>
      </c>
      <c r="N31" s="4">
        <f>N30*K30/K31</f>
        <v>22849</v>
      </c>
      <c r="O31" s="15">
        <f>O30</f>
        <v>54314.8</v>
      </c>
      <c r="P31" s="15">
        <f>P30</f>
        <v>54291.5</v>
      </c>
      <c r="Q31" s="15">
        <f>Q30</f>
        <v>54266.8</v>
      </c>
    </row>
    <row r="32" spans="1:17" ht="12.75" customHeight="1">
      <c r="A32" s="12">
        <v>8</v>
      </c>
      <c r="B32" s="37" t="s">
        <v>21</v>
      </c>
      <c r="C32" s="38"/>
      <c r="D32" s="38"/>
      <c r="E32" s="39"/>
      <c r="F32" s="15">
        <f aca="true" t="shared" si="3" ref="F32:K32">F18+F22+F25+F28+F31</f>
        <v>58526.5</v>
      </c>
      <c r="G32" s="15">
        <f t="shared" si="3"/>
        <v>58500.6</v>
      </c>
      <c r="H32" s="15">
        <f t="shared" si="3"/>
        <v>58473.3</v>
      </c>
      <c r="I32" s="11">
        <f t="shared" si="3"/>
        <v>2632</v>
      </c>
      <c r="J32" s="9">
        <f t="shared" si="3"/>
        <v>2592</v>
      </c>
      <c r="K32" s="9">
        <f t="shared" si="3"/>
        <v>2591</v>
      </c>
      <c r="L32" s="5">
        <f>((L18*I18)+(L22*I22)+(L25*I25)+(L28*I28)+(L31*I31))/I32</f>
        <v>22187.23518237082</v>
      </c>
      <c r="M32" s="5">
        <f>((M18*J18)+(M22*J22)+(M25*J25)+(M28*J28)+(M31*J31))/J32</f>
        <v>22519.702160493827</v>
      </c>
      <c r="N32" s="5">
        <f>((N18*K18)+(N22*K22)+(N25*K25)+(N28*K28)+(N31*K31))/K32</f>
        <v>22517.27711308375</v>
      </c>
      <c r="O32" s="15">
        <f>O18+O22+O25+O28+O31</f>
        <v>58526.5</v>
      </c>
      <c r="P32" s="15">
        <f>P18+P22+P25+P28+P31</f>
        <v>58500.6</v>
      </c>
      <c r="Q32" s="15">
        <f>Q18+Q22+Q25+Q28+Q31</f>
        <v>58473.3</v>
      </c>
    </row>
  </sheetData>
  <sheetProtection/>
  <mergeCells count="39">
    <mergeCell ref="A1:Q1"/>
    <mergeCell ref="A3:Q3"/>
    <mergeCell ref="A14:Q14"/>
    <mergeCell ref="A5:Q5"/>
    <mergeCell ref="A6:Q6"/>
    <mergeCell ref="B20:E20"/>
    <mergeCell ref="A9:Q9"/>
    <mergeCell ref="O12:Q12"/>
    <mergeCell ref="B15:E15"/>
    <mergeCell ref="B12:E13"/>
    <mergeCell ref="A2:I2"/>
    <mergeCell ref="A4:Q4"/>
    <mergeCell ref="I12:K12"/>
    <mergeCell ref="A19:A22"/>
    <mergeCell ref="A7:Q7"/>
    <mergeCell ref="A12:A13"/>
    <mergeCell ref="F12:H12"/>
    <mergeCell ref="B16:E16"/>
    <mergeCell ref="B17:E17"/>
    <mergeCell ref="B19:E19"/>
    <mergeCell ref="B32:E32"/>
    <mergeCell ref="A29:A31"/>
    <mergeCell ref="B29:E29"/>
    <mergeCell ref="B30:E30"/>
    <mergeCell ref="L12:N12"/>
    <mergeCell ref="A26:A28"/>
    <mergeCell ref="B25:E25"/>
    <mergeCell ref="B22:E22"/>
    <mergeCell ref="B28:E28"/>
    <mergeCell ref="B31:E31"/>
    <mergeCell ref="A15:A18"/>
    <mergeCell ref="A23:A25"/>
    <mergeCell ref="B23:E23"/>
    <mergeCell ref="B24:E24"/>
    <mergeCell ref="B18:E18"/>
    <mergeCell ref="B27:E27"/>
    <mergeCell ref="B21:E21"/>
    <mergeCell ref="B26:E26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2019-03-11T05:00:15Z</cp:lastPrinted>
  <dcterms:created xsi:type="dcterms:W3CDTF">2016-10-29T08:04:57Z</dcterms:created>
  <dcterms:modified xsi:type="dcterms:W3CDTF">2019-09-27T11:42:39Z</dcterms:modified>
  <cp:category/>
  <cp:version/>
  <cp:contentType/>
  <cp:contentStatus/>
</cp:coreProperties>
</file>