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'Лист1'!$A$1:$U$125</definedName>
  </definedNames>
  <calcPr fullCalcOnLoad="1"/>
</workbook>
</file>

<file path=xl/sharedStrings.xml><?xml version="1.0" encoding="utf-8"?>
<sst xmlns="http://schemas.openxmlformats.org/spreadsheetml/2006/main" count="544" uniqueCount="346">
  <si>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</si>
  <si>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</si>
  <si>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</si>
  <si>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</si>
  <si>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</si>
  <si>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</si>
  <si>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</si>
  <si>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</si>
  <si>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</si>
  <si>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</si>
  <si>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</si>
  <si>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</si>
  <si>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</si>
  <si>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</si>
  <si>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</si>
  <si>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</si>
  <si>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</si>
  <si>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</si>
  <si>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</si>
  <si>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</si>
  <si>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</si>
  <si>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</si>
  <si>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</si>
  <si>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</si>
  <si>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</si>
  <si>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</si>
  <si>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</si>
  <si>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</si>
  <si>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</si>
  <si>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</si>
  <si>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</si>
  <si>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</si>
  <si>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</si>
  <si>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</si>
  <si>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</si>
  <si>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</si>
  <si>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</si>
  <si>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</si>
  <si>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</si>
  <si>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</si>
  <si>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</si>
  <si>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</si>
  <si>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</si>
  <si>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</si>
  <si>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</si>
  <si>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</si>
  <si>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</si>
  <si>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</si>
  <si>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</si>
  <si>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</si>
  <si>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</si>
  <si>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</si>
  <si>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</si>
  <si>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</si>
  <si>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</si>
  <si>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</si>
  <si>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</si>
  <si>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</si>
  <si>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</si>
  <si>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</si>
  <si>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</si>
  <si>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</si>
  <si>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</si>
  <si>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</si>
  <si>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</si>
  <si>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</si>
  <si>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</si>
  <si>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</si>
  <si>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</si>
  <si>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</si>
  <si>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</si>
  <si>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</si>
  <si>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</si>
  <si>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</si>
  <si>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</si>
  <si>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</si>
  <si>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</si>
  <si>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</si>
  <si>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</si>
  <si>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</si>
  <si>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</si>
  <si>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</si>
  <si>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</si>
  <si>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</si>
  <si>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</si>
  <si>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</si>
  <si>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</si>
  <si>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</si>
  <si>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</si>
  <si>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</si>
  <si>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</si>
  <si>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</si>
  <si>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</si>
  <si>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</si>
  <si>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</si>
  <si>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</si>
  <si>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</si>
  <si>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</si>
  <si>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</si>
  <si>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</si>
  <si>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</si>
  <si>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</si>
  <si>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</si>
  <si>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</si>
  <si>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</si>
  <si>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</si>
  <si>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</si>
  <si>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</si>
  <si>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</si>
  <si>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</si>
  <si>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</si>
  <si>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</si>
  <si>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</si>
  <si>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</si>
  <si>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</si>
  <si>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</si>
  <si>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</si>
  <si>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</si>
  <si>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</si>
  <si>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</si>
  <si>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</si>
  <si>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</si>
  <si>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</si>
  <si>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</si>
  <si>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</si>
  <si>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</si>
  <si>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</si>
  <si>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</si>
  <si>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</si>
  <si>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</si>
  <si>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</si>
  <si>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</si>
  <si>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</si>
  <si>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</si>
  <si>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</si>
  <si>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</si>
  <si>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</si>
  <si>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</si>
  <si>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</si>
  <si>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</si>
  <si>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</si>
  <si>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</si>
  <si>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</si>
  <si>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</si>
  <si>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</si>
  <si>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</si>
  <si>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</si>
  <si>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</si>
  <si>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</si>
  <si>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</si>
  <si>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</si>
  <si>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</si>
  <si>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</si>
  <si>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</si>
  <si>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</si>
  <si>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</si>
  <si>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</si>
  <si>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</si>
  <si>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</si>
  <si>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</si>
  <si>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</si>
  <si>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</si>
  <si>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</si>
  <si>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</si>
  <si>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</si>
  <si>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</si>
  <si>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</si>
  <si>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</si>
  <si>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</si>
  <si>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</si>
  <si>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</si>
  <si>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</si>
  <si>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</si>
  <si>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</si>
  <si>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</si>
  <si>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</si>
  <si>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</si>
  <si>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</si>
  <si>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</si>
  <si>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</si>
  <si>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</si>
  <si>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</si>
  <si>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</si>
  <si>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</si>
  <si>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</si>
  <si>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</si>
  <si>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</si>
  <si>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</si>
  <si>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</si>
  <si>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</si>
  <si>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</si>
  <si>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</si>
  <si>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</si>
  <si>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</si>
  <si>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</si>
  <si>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</si>
  <si>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</si>
  <si>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</si>
  <si>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</si>
  <si>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</si>
  <si>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</si>
  <si>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</si>
  <si>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</si>
  <si>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</si>
  <si>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</si>
  <si>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</si>
  <si>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</si>
  <si>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</si>
  <si>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</si>
  <si>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</si>
  <si>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</si>
  <si>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</si>
  <si>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</si>
  <si>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</si>
  <si>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</si>
  <si>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</si>
  <si>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</si>
  <si>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</si>
  <si>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</si>
  <si>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</si>
  <si>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</si>
  <si>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</si>
  <si>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</si>
  <si>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</si>
  <si>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Субсидии на осуществление в пределах полномочий муниципальных районов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</si>
  <si>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 бюджетам поселений дотаций на выравнивание бюджетной обеспеченности поселений</t>
  </si>
  <si>
    <t>на 2019 год</t>
  </si>
  <si>
    <t>на 2020 год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</si>
  <si>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</si>
  <si>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</si>
  <si>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</si>
  <si>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Свод доходов муниципального бюджета на 2019 год и плановый период 2020 и 2021 годов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</si>
  <si>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</si>
  <si>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</si>
  <si>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000 1 14 02053 05 0000 410</t>
  </si>
  <si>
    <t>000 1 14 02053 05 0000 440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</si>
  <si>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</si>
  <si>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000 1 05 04000 02 0000 110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</si>
  <si>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</si>
  <si>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</si>
  <si>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</si>
  <si>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000 2 02 10000 00 0000 150</t>
  </si>
  <si>
    <t>000 2 02 15001 05 0000 150</t>
  </si>
  <si>
    <t>000 2 02 20000 00 0000 150</t>
  </si>
  <si>
    <t>000 2 02 29999 05 0000 150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</si>
  <si>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</si>
  <si>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</si>
  <si>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</si>
  <si>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</si>
  <si>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</si>
  <si>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</si>
  <si>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</si>
  <si>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</si>
  <si>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</si>
  <si>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</si>
  <si>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                                                                                                                                                                                                                                                             №  166   от  26    декабря 2018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годов» 
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</si>
  <si>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</si>
  <si>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 &lt;1&gt;</t>
  </si>
  <si>
    <t>&lt;2&gt;</t>
  </si>
  <si>
    <t>&lt;5&gt;</t>
  </si>
  <si>
    <t xml:space="preserve">000 2 02 25555 05 0000 150 </t>
  </si>
  <si>
    <t>Субсидии бюджетам муниципальных районов на реализацию программ формирования современной городской среды</t>
  </si>
  <si>
    <t>Субсидии на модернизацию уличного освещения</t>
  </si>
  <si>
    <t>000 2 02 35462 05 0000150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</si>
  <si>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</si>
  <si>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000 2 02 49999 05 0000150</t>
  </si>
  <si>
    <t>&lt;6&gt;</t>
  </si>
  <si>
    <t>Иные межбюджетные трансферты на приобретение оборудования и материалов для учреждений дополнительного образования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</si>
  <si>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</si>
  <si>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</si>
  <si>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</si>
  <si>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</si>
  <si>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</si>
  <si>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</si>
  <si>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</si>
  <si>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</si>
  <si>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000 2 18 60010 05 0000 150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</si>
  <si>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</si>
  <si>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000 2 18 35120 05 0000 150</t>
  </si>
  <si>
    <t>000 2 18 05010 05 0000150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</si>
  <si>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</si>
  <si>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 на реализацию мероприятий по устойчивому развитию сельских территорий из бюджетов муниципальных районов</t>
  </si>
  <si>
    <t>000 2 19 25567 05 0000 150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</si>
  <si>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</si>
  <si>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</si>
  <si>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</si>
  <si>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</si>
  <si>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</si>
  <si>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</si>
  <si>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000 2 19 60010 05 0000 150</t>
  </si>
  <si>
    <t>Субсидии на строительство системы водоснабжения с.Байкалово</t>
  </si>
  <si>
    <t>41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</si>
  <si>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</si>
  <si>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000 202 25016 05 0000 150</t>
  </si>
  <si>
    <t>Субсидии бюджетам муниципальных районов на реализацию мероприятий по обеспечению жильем молодых семей</t>
  </si>
  <si>
    <t>000 202 25497 05 0000 150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</si>
  <si>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</si>
  <si>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000 202 25169 05 0000 150</t>
  </si>
  <si>
    <t>Субсидии на реализацию проектов по приоритетным направлениям работы с молодежью на территории Свердловской области</t>
  </si>
  <si>
    <t>Субсидии на обновление материально-технической базы для формирования у обучающихся современных технологичнских и гуманитарных навыков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</si>
  <si>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</si>
  <si>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</si>
  <si>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</si>
  <si>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</si>
  <si>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</si>
  <si>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</si>
  <si>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</si>
  <si>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</si>
  <si>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</si>
  <si>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</si>
  <si>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</si>
  <si>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</si>
  <si>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</si>
  <si>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</si>
  <si>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</si>
  <si>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</si>
  <si>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</si>
  <si>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</si>
  <si>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</si>
  <si>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</si>
  <si>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</si>
  <si>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</si>
  <si>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</si>
  <si>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</si>
  <si>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</si>
  <si>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</si>
  <si>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</si>
  <si>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</si>
  <si>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</si>
  <si>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Субсидии на развитие газификации в сельской местности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</si>
  <si>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</si>
  <si>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Субсидии на грантовую поддержку местных инициатив граждан, проживающих в сельской местности</t>
  </si>
  <si>
    <t>000 2 02 25567 05 0000 150</t>
  </si>
  <si>
    <t>70</t>
  </si>
  <si>
    <t>Субсидия бюджетам муниципальных районов на реализацию мероприятий по устойчивому развитию сельских территорий &lt;2&gt;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</si>
  <si>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</si>
  <si>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</si>
  <si>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</si>
  <si>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&lt;3&gt;</t>
  </si>
  <si>
    <t xml:space="preserve"> &lt;4&gt;</t>
  </si>
  <si>
    <t>&lt;7&gt;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</si>
  <si>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</si>
  <si>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 &lt;7&gt;</t>
  </si>
  <si>
    <t>Субсидии на  улучшение жилищных условий граждан, проживающих в сельской местности, в том числе молодых семей и молодых специалистов</t>
  </si>
  <si>
    <t>Субсидии на проведение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пунктов, выполнение комплексных кадастровых работ</t>
  </si>
  <si>
    <t>Иные межбюджетные трансферты на приобретение оборудования, материалов и мягкого инвентаря для муниципальных дошкольных образовательных учреждений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</si>
</sst>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7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2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7" fontId="9" fillId="0" borderId="11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/>
    </xf>
    <xf numFmtId="177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7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10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177" fontId="9" fillId="0" borderId="0" xfId="0" applyNumberFormat="1" applyFont="1" applyFill="1" applyBorder="1" applyAlignment="1">
      <alignment/>
    </xf>
    <xf numFmtId="177" fontId="46" fillId="0" borderId="11" xfId="0" applyNumberFormat="1" applyFont="1" applyFill="1" applyBorder="1" applyAlignment="1">
      <alignment horizontal="right"/>
    </xf>
    <xf numFmtId="177" fontId="46" fillId="0" borderId="10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8" fillId="0" borderId="0" xfId="0" applyNumberFormat="1" applyFont="1" applyFill="1" applyAlignment="1">
      <alignment horizontal="center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4"/>
  <sheetViews>
    <sheetView tabSelected="1" view="pageBreakPreview" zoomScaleNormal="115" zoomScaleSheetLayoutView="100" workbookViewId="0" topLeftCell="A107">
      <selection activeCell="A3" sqref="A3:U125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106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79" t="s">
        <v>255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15" customFormat="1" ht="33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15" customFormat="1" ht="51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84" t="s">
        <v>231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80" t="s">
        <v>228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80" t="s">
        <v>17</v>
      </c>
      <c r="R9" s="85" t="s">
        <v>120</v>
      </c>
      <c r="S9" s="88" t="s">
        <v>20</v>
      </c>
      <c r="T9" s="89"/>
      <c r="U9" s="90"/>
    </row>
    <row r="10" spans="1:21" ht="18" customHeight="1" hidden="1">
      <c r="A10" s="81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81"/>
      <c r="R10" s="86"/>
      <c r="S10" s="31"/>
      <c r="T10" s="32"/>
      <c r="U10" s="32"/>
    </row>
    <row r="11" spans="1:21" ht="24" customHeight="1">
      <c r="A11" s="82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82"/>
      <c r="R11" s="87"/>
      <c r="S11" s="33" t="s">
        <v>226</v>
      </c>
      <c r="T11" s="34" t="s">
        <v>227</v>
      </c>
      <c r="U11" s="34" t="s">
        <v>240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135</v>
      </c>
      <c r="S13" s="40">
        <f>SUM(S14,S18,S23,S25,S31,S33,S36,S41,S16)</f>
        <v>203925.7</v>
      </c>
      <c r="T13" s="41">
        <f>SUM(T14+T16+T18+T23+T25+T31+T33+T36+T41)</f>
        <v>211530.3</v>
      </c>
      <c r="U13" s="41">
        <f>SUM(U14+U17+U18+U23+U25+U31+U33+U36+U41)</f>
        <v>217685.09999999998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165870</v>
      </c>
      <c r="T14" s="45">
        <f>SUM(T15)</f>
        <v>173339</v>
      </c>
      <c r="U14" s="45">
        <f>SUM(U15)</f>
        <v>181137.8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46" t="s">
        <v>124</v>
      </c>
      <c r="R15" s="43" t="s">
        <v>72</v>
      </c>
      <c r="S15" s="44">
        <v>165870</v>
      </c>
      <c r="T15" s="45">
        <v>173339</v>
      </c>
      <c r="U15" s="45">
        <v>181137.8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172</v>
      </c>
      <c r="R16" s="43" t="s">
        <v>156</v>
      </c>
      <c r="S16" s="44">
        <f>SUM(S17)</f>
        <v>5904</v>
      </c>
      <c r="T16" s="45">
        <f>SUM(T17)</f>
        <v>5904</v>
      </c>
      <c r="U16" s="45">
        <f>SUM(U17)</f>
        <v>5904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155</v>
      </c>
      <c r="R17" s="43" t="s">
        <v>157</v>
      </c>
      <c r="S17" s="44">
        <v>5904</v>
      </c>
      <c r="T17" s="45">
        <v>5904</v>
      </c>
      <c r="U17" s="45">
        <v>5904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125</v>
      </c>
      <c r="R18" s="43" t="s">
        <v>9</v>
      </c>
      <c r="S18" s="44">
        <f>SUM(S19:S22)</f>
        <v>8425</v>
      </c>
      <c r="T18" s="45">
        <f>SUM(T19:T22)</f>
        <v>8725.9</v>
      </c>
      <c r="U18" s="45">
        <f>SUM(U19:U22)</f>
        <v>6926.1</v>
      </c>
    </row>
    <row r="19" spans="1:21" ht="24" customHeight="1">
      <c r="A19" s="37" t="s">
        <v>181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173</v>
      </c>
      <c r="R19" s="43" t="s">
        <v>174</v>
      </c>
      <c r="S19" s="44">
        <v>2256</v>
      </c>
      <c r="T19" s="45">
        <v>2551.5</v>
      </c>
      <c r="U19" s="45">
        <v>4325.3</v>
      </c>
    </row>
    <row r="20" spans="1:21" ht="13.5" customHeight="1">
      <c r="A20" s="37" t="s">
        <v>182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126</v>
      </c>
      <c r="R20" s="43" t="s">
        <v>121</v>
      </c>
      <c r="S20" s="44">
        <v>5900</v>
      </c>
      <c r="T20" s="45">
        <v>5900</v>
      </c>
      <c r="U20" s="45">
        <v>0</v>
      </c>
    </row>
    <row r="21" spans="1:21" ht="12.75">
      <c r="A21" s="37" t="s">
        <v>183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127</v>
      </c>
      <c r="R21" s="43" t="s">
        <v>14</v>
      </c>
      <c r="S21" s="44">
        <v>119</v>
      </c>
      <c r="T21" s="45">
        <v>120.4</v>
      </c>
      <c r="U21" s="45">
        <v>121.8</v>
      </c>
    </row>
    <row r="22" spans="1:21" ht="24">
      <c r="A22" s="37" t="s">
        <v>184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237</v>
      </c>
      <c r="R22" s="43" t="s">
        <v>236</v>
      </c>
      <c r="S22" s="44">
        <v>150</v>
      </c>
      <c r="T22" s="45">
        <v>154</v>
      </c>
      <c r="U22" s="45">
        <v>2479</v>
      </c>
    </row>
    <row r="23" spans="1:21" ht="12.75">
      <c r="A23" s="37" t="s">
        <v>185</v>
      </c>
      <c r="B23" s="37" t="s">
        <v>55</v>
      </c>
      <c r="C23" s="37" t="s">
        <v>56</v>
      </c>
      <c r="D23" s="37" t="s">
        <v>77</v>
      </c>
      <c r="E23" s="37" t="s">
        <v>107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107</v>
      </c>
      <c r="S23" s="44">
        <f>SUM(S24:S24)</f>
        <v>1150</v>
      </c>
      <c r="T23" s="45">
        <f>SUM(T24)</f>
        <v>1190</v>
      </c>
      <c r="U23" s="45">
        <f>SUM(U24)</f>
        <v>1234</v>
      </c>
    </row>
    <row r="24" spans="1:21" ht="36" customHeight="1">
      <c r="A24" s="37" t="s">
        <v>186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128</v>
      </c>
      <c r="R24" s="43" t="s">
        <v>151</v>
      </c>
      <c r="S24" s="44">
        <v>1150</v>
      </c>
      <c r="T24" s="45">
        <v>1190</v>
      </c>
      <c r="U24" s="45">
        <v>1234</v>
      </c>
    </row>
    <row r="25" spans="1:21" ht="24">
      <c r="A25" s="37" t="s">
        <v>187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2155.2</v>
      </c>
      <c r="T25" s="45">
        <f>SUM(T26:T30)</f>
        <v>2192.9</v>
      </c>
      <c r="U25" s="45">
        <f>SUM(U26:U30)</f>
        <v>2253.4</v>
      </c>
    </row>
    <row r="26" spans="1:21" ht="58.5" customHeight="1">
      <c r="A26" s="37" t="s">
        <v>188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221</v>
      </c>
      <c r="R26" s="43" t="s">
        <v>229</v>
      </c>
      <c r="S26" s="44">
        <v>1260</v>
      </c>
      <c r="T26" s="45">
        <v>1280</v>
      </c>
      <c r="U26" s="45">
        <v>1320</v>
      </c>
    </row>
    <row r="27" spans="1:21" ht="47.25" customHeight="1">
      <c r="A27" s="37" t="s">
        <v>189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138</v>
      </c>
      <c r="R27" s="43" t="s">
        <v>141</v>
      </c>
      <c r="S27" s="44">
        <v>5</v>
      </c>
      <c r="T27" s="45">
        <v>5</v>
      </c>
      <c r="U27" s="45">
        <v>5</v>
      </c>
    </row>
    <row r="28" spans="1:21" ht="48" customHeight="1">
      <c r="A28" s="37" t="s">
        <v>190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129</v>
      </c>
      <c r="R28" s="43" t="s">
        <v>142</v>
      </c>
      <c r="S28" s="44">
        <v>277.3</v>
      </c>
      <c r="T28" s="45">
        <v>286</v>
      </c>
      <c r="U28" s="45">
        <v>294.8</v>
      </c>
    </row>
    <row r="29" spans="1:21" ht="24.75" customHeight="1">
      <c r="A29" s="37" t="s">
        <v>191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177</v>
      </c>
      <c r="R29" s="43" t="s">
        <v>163</v>
      </c>
      <c r="S29" s="44">
        <v>602.9</v>
      </c>
      <c r="T29" s="45">
        <v>611.5</v>
      </c>
      <c r="U29" s="45">
        <v>622.8</v>
      </c>
    </row>
    <row r="30" spans="1:21" ht="35.25" customHeight="1">
      <c r="A30" s="37" t="s">
        <v>192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158</v>
      </c>
      <c r="R30" s="43" t="s">
        <v>159</v>
      </c>
      <c r="S30" s="44">
        <v>10</v>
      </c>
      <c r="T30" s="45">
        <v>10.4</v>
      </c>
      <c r="U30" s="45">
        <v>10.8</v>
      </c>
    </row>
    <row r="31" spans="1:21" ht="12.75">
      <c r="A31" s="37" t="s">
        <v>193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123</v>
      </c>
      <c r="T31" s="45">
        <f>SUM(T32)</f>
        <v>123</v>
      </c>
      <c r="U31" s="45">
        <f>SUM(U32)</f>
        <v>123</v>
      </c>
    </row>
    <row r="32" spans="1:21" ht="15.75" customHeight="1">
      <c r="A32" s="37" t="s">
        <v>194</v>
      </c>
      <c r="B32" s="37" t="s">
        <v>102</v>
      </c>
      <c r="C32" s="37" t="s">
        <v>103</v>
      </c>
      <c r="D32" s="37" t="s">
        <v>104</v>
      </c>
      <c r="E32" s="37" t="s">
        <v>105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130</v>
      </c>
      <c r="R32" s="43" t="s">
        <v>105</v>
      </c>
      <c r="S32" s="44">
        <v>123</v>
      </c>
      <c r="T32" s="45">
        <v>123</v>
      </c>
      <c r="U32" s="45">
        <v>123</v>
      </c>
    </row>
    <row r="33" spans="1:21" ht="24">
      <c r="A33" s="37" t="s">
        <v>195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178</v>
      </c>
      <c r="S33" s="44">
        <f>SUM(S34:S35)</f>
        <v>18365.600000000002</v>
      </c>
      <c r="T33" s="45">
        <f>SUM(T34:T35)</f>
        <v>18147.7</v>
      </c>
      <c r="U33" s="45">
        <f>SUM(U34:U35)</f>
        <v>18172.5</v>
      </c>
    </row>
    <row r="34" spans="1:21" ht="25.5" customHeight="1">
      <c r="A34" s="37" t="s">
        <v>196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147</v>
      </c>
      <c r="R34" s="43" t="s">
        <v>148</v>
      </c>
      <c r="S34" s="44">
        <v>17900.7</v>
      </c>
      <c r="T34" s="45">
        <v>17664.2</v>
      </c>
      <c r="U34" s="45">
        <v>17669.7</v>
      </c>
    </row>
    <row r="35" spans="1:21" ht="24">
      <c r="A35" s="37" t="s">
        <v>197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149</v>
      </c>
      <c r="R35" s="43" t="s">
        <v>150</v>
      </c>
      <c r="S35" s="44">
        <v>464.9</v>
      </c>
      <c r="T35" s="45">
        <v>483.5</v>
      </c>
      <c r="U35" s="45">
        <v>502.8</v>
      </c>
    </row>
    <row r="36" spans="1:21" ht="15" customHeight="1">
      <c r="A36" s="37" t="s">
        <v>198</v>
      </c>
      <c r="B36" s="37" t="s">
        <v>55</v>
      </c>
      <c r="C36" s="37" t="s">
        <v>56</v>
      </c>
      <c r="D36" s="37" t="s">
        <v>110</v>
      </c>
      <c r="E36" s="37" t="s">
        <v>111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112</v>
      </c>
      <c r="R36" s="43" t="s">
        <v>111</v>
      </c>
      <c r="S36" s="44">
        <f>SUM(S37:S40)</f>
        <v>271</v>
      </c>
      <c r="T36" s="45">
        <f>SUM(T37:T40)</f>
        <v>244.3</v>
      </c>
      <c r="U36" s="45">
        <f>SUM(U37:U40)</f>
        <v>251.4</v>
      </c>
    </row>
    <row r="37" spans="1:21" ht="61.5" customHeight="1">
      <c r="A37" s="37" t="s">
        <v>199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234</v>
      </c>
      <c r="R37" s="43" t="s">
        <v>232</v>
      </c>
      <c r="S37" s="44">
        <v>133</v>
      </c>
      <c r="T37" s="45">
        <v>137.3</v>
      </c>
      <c r="U37" s="45">
        <v>141.4</v>
      </c>
    </row>
    <row r="38" spans="1:21" ht="58.5" customHeight="1">
      <c r="A38" s="37" t="s">
        <v>200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235</v>
      </c>
      <c r="R38" s="43" t="s">
        <v>233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201</v>
      </c>
      <c r="B39" s="37" t="s">
        <v>55</v>
      </c>
      <c r="C39" s="37" t="s">
        <v>56</v>
      </c>
      <c r="D39" s="37" t="s">
        <v>108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222</v>
      </c>
      <c r="R39" s="47" t="s">
        <v>230</v>
      </c>
      <c r="S39" s="44">
        <v>100</v>
      </c>
      <c r="T39" s="45">
        <v>102</v>
      </c>
      <c r="U39" s="45">
        <v>105</v>
      </c>
    </row>
    <row r="40" spans="1:21" ht="34.5" customHeight="1">
      <c r="A40" s="37" t="s">
        <v>202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143</v>
      </c>
      <c r="R40" s="47" t="s">
        <v>152</v>
      </c>
      <c r="S40" s="44">
        <v>5</v>
      </c>
      <c r="T40" s="45">
        <v>5</v>
      </c>
      <c r="U40" s="45">
        <v>5</v>
      </c>
    </row>
    <row r="41" spans="1:21" ht="12.75">
      <c r="A41" s="37" t="s">
        <v>203</v>
      </c>
      <c r="B41" s="37" t="s">
        <v>55</v>
      </c>
      <c r="C41" s="37" t="s">
        <v>56</v>
      </c>
      <c r="D41" s="37" t="s">
        <v>97</v>
      </c>
      <c r="E41" s="37" t="s">
        <v>98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99</v>
      </c>
      <c r="R41" s="43" t="s">
        <v>98</v>
      </c>
      <c r="S41" s="44">
        <f>SUM(S42:S47)</f>
        <v>1661.9</v>
      </c>
      <c r="T41" s="45">
        <f>SUM(T42:T47)</f>
        <v>1663.5</v>
      </c>
      <c r="U41" s="45">
        <f>SUM(U42:U47)</f>
        <v>1682.9</v>
      </c>
    </row>
    <row r="42" spans="1:21" ht="37.5" customHeight="1">
      <c r="A42" s="37" t="s">
        <v>204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131</v>
      </c>
      <c r="R42" s="43" t="s">
        <v>217</v>
      </c>
      <c r="S42" s="44">
        <v>2</v>
      </c>
      <c r="T42" s="45">
        <v>2</v>
      </c>
      <c r="U42" s="45">
        <v>2</v>
      </c>
    </row>
    <row r="43" spans="1:21" ht="24" customHeight="1">
      <c r="A43" s="37" t="s">
        <v>205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164</v>
      </c>
      <c r="R43" s="43" t="s">
        <v>165</v>
      </c>
      <c r="S43" s="44">
        <v>81</v>
      </c>
      <c r="T43" s="45">
        <v>90</v>
      </c>
      <c r="U43" s="45">
        <v>95</v>
      </c>
    </row>
    <row r="44" spans="1:21" ht="34.5" customHeight="1">
      <c r="A44" s="37" t="s">
        <v>206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134</v>
      </c>
      <c r="R44" s="43" t="s">
        <v>133</v>
      </c>
      <c r="S44" s="44">
        <v>330</v>
      </c>
      <c r="T44" s="45">
        <v>338</v>
      </c>
      <c r="U44" s="45">
        <v>345</v>
      </c>
    </row>
    <row r="45" spans="1:21" ht="36" customHeight="1">
      <c r="A45" s="37" t="s">
        <v>207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215</v>
      </c>
      <c r="R45" s="43" t="s">
        <v>216</v>
      </c>
      <c r="S45" s="44">
        <v>150</v>
      </c>
      <c r="T45" s="45">
        <v>150</v>
      </c>
      <c r="U45" s="45">
        <v>150</v>
      </c>
    </row>
    <row r="46" spans="1:21" ht="36" customHeight="1">
      <c r="A46" s="37" t="s">
        <v>208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166</v>
      </c>
      <c r="R46" s="43" t="s">
        <v>167</v>
      </c>
      <c r="S46" s="44">
        <v>23.7</v>
      </c>
      <c r="T46" s="45">
        <v>23.7</v>
      </c>
      <c r="U46" s="45">
        <v>23.7</v>
      </c>
    </row>
    <row r="47" spans="1:21" ht="26.25" customHeight="1">
      <c r="A47" s="37" t="s">
        <v>209</v>
      </c>
      <c r="B47" s="37" t="s">
        <v>55</v>
      </c>
      <c r="C47" s="37" t="s">
        <v>56</v>
      </c>
      <c r="D47" s="37" t="s">
        <v>100</v>
      </c>
      <c r="E47" s="37" t="s">
        <v>101</v>
      </c>
      <c r="F47" s="42"/>
      <c r="G47" s="37" t="s">
        <v>59</v>
      </c>
      <c r="H47" s="37" t="s">
        <v>60</v>
      </c>
      <c r="I47" s="37" t="s">
        <v>61</v>
      </c>
      <c r="J47" s="37" t="s">
        <v>0</v>
      </c>
      <c r="K47" s="37" t="s">
        <v>95</v>
      </c>
      <c r="L47" s="37" t="s">
        <v>96</v>
      </c>
      <c r="M47" s="37" t="s">
        <v>59</v>
      </c>
      <c r="N47" s="37" t="s">
        <v>1</v>
      </c>
      <c r="O47" s="42"/>
      <c r="P47" s="42"/>
      <c r="Q47" s="37" t="s">
        <v>122</v>
      </c>
      <c r="R47" s="43" t="s">
        <v>180</v>
      </c>
      <c r="S47" s="44">
        <v>1075.2</v>
      </c>
      <c r="T47" s="45">
        <v>1059.8</v>
      </c>
      <c r="U47" s="45">
        <v>1067.2</v>
      </c>
    </row>
    <row r="48" spans="1:21" ht="15.75" customHeight="1">
      <c r="A48" s="35" t="s">
        <v>210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5" t="s">
        <v>115</v>
      </c>
      <c r="R48" s="39" t="s">
        <v>160</v>
      </c>
      <c r="S48" s="40">
        <f>SUM(S49+S71+S76)</f>
        <v>651803</v>
      </c>
      <c r="T48" s="41">
        <f>SUM(T49,)</f>
        <v>505336.7</v>
      </c>
      <c r="U48" s="41">
        <f>SUM(U49,)</f>
        <v>525567.8</v>
      </c>
    </row>
    <row r="49" spans="1:21" ht="24">
      <c r="A49" s="35" t="s">
        <v>211</v>
      </c>
      <c r="B49" s="48" t="s">
        <v>55</v>
      </c>
      <c r="C49" s="48" t="s">
        <v>56</v>
      </c>
      <c r="D49" s="48" t="s">
        <v>113</v>
      </c>
      <c r="E49" s="48" t="s">
        <v>114</v>
      </c>
      <c r="F49" s="49"/>
      <c r="G49" s="48" t="s">
        <v>59</v>
      </c>
      <c r="H49" s="48" t="s">
        <v>60</v>
      </c>
      <c r="I49" s="48" t="s">
        <v>61</v>
      </c>
      <c r="J49" s="48" t="s">
        <v>0</v>
      </c>
      <c r="K49" s="48" t="s">
        <v>55</v>
      </c>
      <c r="L49" s="48" t="s">
        <v>62</v>
      </c>
      <c r="M49" s="48" t="s">
        <v>59</v>
      </c>
      <c r="N49" s="48" t="s">
        <v>1</v>
      </c>
      <c r="O49" s="49"/>
      <c r="P49" s="49"/>
      <c r="Q49" s="35" t="s">
        <v>161</v>
      </c>
      <c r="R49" s="39" t="s">
        <v>144</v>
      </c>
      <c r="S49" s="40">
        <f>SUM(S50,S52,S60,S68,)</f>
        <v>659124.9</v>
      </c>
      <c r="T49" s="41">
        <f>SUM(T50+T52+T60+T68)</f>
        <v>505336.7</v>
      </c>
      <c r="U49" s="41">
        <f>SUM(U50,U52,U60,U68,)</f>
        <v>525567.8</v>
      </c>
    </row>
    <row r="50" spans="1:21" ht="11.25" customHeight="1">
      <c r="A50" s="37" t="s">
        <v>212</v>
      </c>
      <c r="B50" s="29" t="s">
        <v>55</v>
      </c>
      <c r="C50" s="29" t="s">
        <v>56</v>
      </c>
      <c r="D50" s="29" t="s">
        <v>118</v>
      </c>
      <c r="E50" s="29" t="s">
        <v>119</v>
      </c>
      <c r="F50" s="30"/>
      <c r="G50" s="29" t="s">
        <v>11</v>
      </c>
      <c r="H50" s="29" t="s">
        <v>12</v>
      </c>
      <c r="I50" s="29" t="s">
        <v>61</v>
      </c>
      <c r="J50" s="29" t="s">
        <v>0</v>
      </c>
      <c r="K50" s="29" t="s">
        <v>116</v>
      </c>
      <c r="L50" s="29" t="s">
        <v>117</v>
      </c>
      <c r="M50" s="29" t="s">
        <v>59</v>
      </c>
      <c r="N50" s="29" t="s">
        <v>1</v>
      </c>
      <c r="O50" s="30"/>
      <c r="P50" s="30"/>
      <c r="Q50" s="37" t="s">
        <v>241</v>
      </c>
      <c r="R50" s="43" t="s">
        <v>218</v>
      </c>
      <c r="S50" s="44">
        <f>SUM(S51)</f>
        <v>88729</v>
      </c>
      <c r="T50" s="45">
        <f>SUM(T51)</f>
        <v>56989</v>
      </c>
      <c r="U50" s="45">
        <f>SUM(U51)</f>
        <v>51839</v>
      </c>
    </row>
    <row r="51" spans="1:21" ht="24" customHeight="1">
      <c r="A51" s="37" t="s">
        <v>213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242</v>
      </c>
      <c r="R51" s="43" t="s">
        <v>136</v>
      </c>
      <c r="S51" s="44">
        <v>88729</v>
      </c>
      <c r="T51" s="45">
        <v>56989</v>
      </c>
      <c r="U51" s="45">
        <v>51839</v>
      </c>
    </row>
    <row r="52" spans="1:21" ht="24">
      <c r="A52" s="37" t="s">
        <v>214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243</v>
      </c>
      <c r="R52" s="43" t="s">
        <v>179</v>
      </c>
      <c r="S52" s="44">
        <f>SUM(S53:S59)</f>
        <v>295991</v>
      </c>
      <c r="T52" s="45">
        <f>SUM(T59)</f>
        <v>173078.2</v>
      </c>
      <c r="U52" s="45">
        <f>SUM(U59)</f>
        <v>188277.6</v>
      </c>
    </row>
    <row r="53" spans="1:21" ht="24">
      <c r="A53" s="37" t="s">
        <v>291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256</v>
      </c>
      <c r="R53" s="43" t="s">
        <v>257</v>
      </c>
      <c r="S53" s="44">
        <f>SUM(S85:S86)</f>
        <v>63639.700000000004</v>
      </c>
      <c r="T53" s="45">
        <v>0</v>
      </c>
      <c r="U53" s="45">
        <v>0</v>
      </c>
    </row>
    <row r="54" spans="1:21" ht="36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293</v>
      </c>
      <c r="R54" s="43" t="s">
        <v>292</v>
      </c>
      <c r="S54" s="44">
        <v>12710</v>
      </c>
      <c r="T54" s="45">
        <v>0</v>
      </c>
      <c r="U54" s="45">
        <v>0</v>
      </c>
    </row>
    <row r="55" spans="1:21" ht="36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297</v>
      </c>
      <c r="R55" s="43" t="s">
        <v>296</v>
      </c>
      <c r="S55" s="44">
        <v>3186.8</v>
      </c>
      <c r="T55" s="45">
        <v>0</v>
      </c>
      <c r="U55" s="45">
        <v>0</v>
      </c>
    </row>
    <row r="56" spans="1:21" ht="24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295</v>
      </c>
      <c r="R56" s="43" t="s">
        <v>294</v>
      </c>
      <c r="S56" s="44">
        <v>1203.5</v>
      </c>
      <c r="T56" s="45">
        <v>0</v>
      </c>
      <c r="U56" s="45">
        <v>0</v>
      </c>
    </row>
    <row r="57" spans="1:21" ht="24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260</v>
      </c>
      <c r="R57" s="43" t="s">
        <v>261</v>
      </c>
      <c r="S57" s="44">
        <v>4211.2</v>
      </c>
      <c r="T57" s="45">
        <v>0</v>
      </c>
      <c r="U57" s="45">
        <v>0</v>
      </c>
    </row>
    <row r="58" spans="1:21" ht="24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332</v>
      </c>
      <c r="R58" s="43" t="s">
        <v>334</v>
      </c>
      <c r="S58" s="76">
        <f>SUM(S89:S90)</f>
        <v>7567.6</v>
      </c>
      <c r="T58" s="45">
        <v>0</v>
      </c>
      <c r="U58" s="45">
        <v>0</v>
      </c>
    </row>
    <row r="59" spans="1:21" ht="14.25" customHeight="1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244</v>
      </c>
      <c r="R59" s="43" t="s">
        <v>335</v>
      </c>
      <c r="S59" s="44">
        <f>SUM(S93:S102)</f>
        <v>203472.2</v>
      </c>
      <c r="T59" s="45">
        <f>SUM(T93:T94)</f>
        <v>173078.2</v>
      </c>
      <c r="U59" s="45">
        <f>SUM(U93:U94)</f>
        <v>188277.6</v>
      </c>
    </row>
    <row r="60" spans="1:21" ht="24" customHeight="1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245</v>
      </c>
      <c r="R60" s="43" t="s">
        <v>219</v>
      </c>
      <c r="S60" s="44">
        <f>SUM(S61:S67)</f>
        <v>269507.9</v>
      </c>
      <c r="T60" s="45">
        <f>SUM(T61:T67)</f>
        <v>270096.2</v>
      </c>
      <c r="U60" s="45">
        <f>SUM(U61:U67)</f>
        <v>280078.3</v>
      </c>
    </row>
    <row r="61" spans="1:21" ht="25.5" customHeight="1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246</v>
      </c>
      <c r="R61" s="43" t="s">
        <v>220</v>
      </c>
      <c r="S61" s="44">
        <v>3900</v>
      </c>
      <c r="T61" s="45">
        <v>3900</v>
      </c>
      <c r="U61" s="45">
        <v>3900</v>
      </c>
    </row>
    <row r="62" spans="1:21" ht="24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247</v>
      </c>
      <c r="R62" s="43" t="s">
        <v>336</v>
      </c>
      <c r="S62" s="44">
        <f>SUM(S105:S112)</f>
        <v>64825.9</v>
      </c>
      <c r="T62" s="45">
        <f>SUM(T105:T112)</f>
        <v>66975.4</v>
      </c>
      <c r="U62" s="45">
        <f>SUM(U105:U112)</f>
        <v>66714.2</v>
      </c>
    </row>
    <row r="63" spans="1:21" ht="33.7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248</v>
      </c>
      <c r="R63" s="50" t="s">
        <v>137</v>
      </c>
      <c r="S63" s="44">
        <v>985.1</v>
      </c>
      <c r="T63" s="45">
        <v>986.3</v>
      </c>
      <c r="U63" s="45">
        <v>1020.5</v>
      </c>
    </row>
    <row r="64" spans="1:21" ht="46.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249</v>
      </c>
      <c r="R64" s="51" t="s">
        <v>223</v>
      </c>
      <c r="S64" s="44">
        <v>2.5</v>
      </c>
      <c r="T64" s="45">
        <v>2.5</v>
      </c>
      <c r="U64" s="45">
        <v>2.6</v>
      </c>
    </row>
    <row r="65" spans="1:21" ht="25.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250</v>
      </c>
      <c r="R65" s="43" t="s">
        <v>145</v>
      </c>
      <c r="S65" s="44">
        <v>5397.6</v>
      </c>
      <c r="T65" s="45">
        <v>4730</v>
      </c>
      <c r="U65" s="45">
        <v>4730</v>
      </c>
    </row>
    <row r="66" spans="1:21" ht="36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263</v>
      </c>
      <c r="R66" s="43" t="s">
        <v>264</v>
      </c>
      <c r="S66" s="44">
        <v>17.6</v>
      </c>
      <c r="T66" s="45">
        <v>0</v>
      </c>
      <c r="U66" s="45">
        <v>0</v>
      </c>
    </row>
    <row r="67" spans="1:21" ht="14.25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251</v>
      </c>
      <c r="R67" s="43" t="s">
        <v>337</v>
      </c>
      <c r="S67" s="44">
        <f>SUM(S115:S116)</f>
        <v>194379.2</v>
      </c>
      <c r="T67" s="45">
        <f>SUM(T115:T116)</f>
        <v>193502</v>
      </c>
      <c r="U67" s="45">
        <f>SUM(U115:U116)</f>
        <v>203711</v>
      </c>
    </row>
    <row r="68" spans="1:21" ht="12.75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252</v>
      </c>
      <c r="R68" s="43" t="s">
        <v>123</v>
      </c>
      <c r="S68" s="44">
        <f>SUM(S69:S70)</f>
        <v>4897</v>
      </c>
      <c r="T68" s="45">
        <f>SUM(T69)</f>
        <v>5173.3</v>
      </c>
      <c r="U68" s="45">
        <f>SUM(U69)</f>
        <v>5372.9</v>
      </c>
    </row>
    <row r="69" spans="1:21" ht="48.75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253</v>
      </c>
      <c r="R69" s="43" t="s">
        <v>341</v>
      </c>
      <c r="S69" s="44">
        <f>SUM(S119:S120)</f>
        <v>4611</v>
      </c>
      <c r="T69" s="45">
        <v>5173.3</v>
      </c>
      <c r="U69" s="45">
        <v>5372.9</v>
      </c>
    </row>
    <row r="70" spans="1:21" ht="26.2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7" t="s">
        <v>265</v>
      </c>
      <c r="R70" s="43" t="s">
        <v>342</v>
      </c>
      <c r="S70" s="44">
        <f>SUM(S123:S124)</f>
        <v>286</v>
      </c>
      <c r="T70" s="45">
        <v>0</v>
      </c>
      <c r="U70" s="45">
        <v>0</v>
      </c>
    </row>
    <row r="71" spans="1:21" ht="66" customHeight="1">
      <c r="A71" s="35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5" t="s">
        <v>268</v>
      </c>
      <c r="R71" s="70" t="s">
        <v>269</v>
      </c>
      <c r="S71" s="40">
        <f>SUM(S72:S75)</f>
        <v>502.9</v>
      </c>
      <c r="T71" s="41">
        <f>SUM(T72:T75)</f>
        <v>0</v>
      </c>
      <c r="U71" s="41">
        <f>SUM(U72:U75)</f>
        <v>0</v>
      </c>
    </row>
    <row r="72" spans="1:21" ht="46.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7" t="s">
        <v>275</v>
      </c>
      <c r="R72" s="71" t="s">
        <v>274</v>
      </c>
      <c r="S72" s="44">
        <v>26.3</v>
      </c>
      <c r="T72" s="45">
        <v>0</v>
      </c>
      <c r="U72" s="45">
        <v>0</v>
      </c>
    </row>
    <row r="73" spans="1:21" ht="46.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7" t="s">
        <v>278</v>
      </c>
      <c r="R73" s="71" t="s">
        <v>277</v>
      </c>
      <c r="S73" s="44">
        <v>38.5</v>
      </c>
      <c r="T73" s="45">
        <v>0</v>
      </c>
      <c r="U73" s="45">
        <v>0</v>
      </c>
    </row>
    <row r="74" spans="1:21" ht="41.25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276</v>
      </c>
      <c r="R74" s="71" t="s">
        <v>270</v>
      </c>
      <c r="S74" s="44">
        <v>436.9</v>
      </c>
      <c r="T74" s="45">
        <v>0</v>
      </c>
      <c r="U74" s="45">
        <v>0</v>
      </c>
    </row>
    <row r="75" spans="1:21" ht="26.25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7" t="s">
        <v>279</v>
      </c>
      <c r="R75" s="71" t="s">
        <v>280</v>
      </c>
      <c r="S75" s="44">
        <v>1.2</v>
      </c>
      <c r="T75" s="45">
        <v>0</v>
      </c>
      <c r="U75" s="45">
        <v>0</v>
      </c>
    </row>
    <row r="76" spans="1:21" ht="39" customHeight="1">
      <c r="A76" s="35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5" t="s">
        <v>271</v>
      </c>
      <c r="R76" s="72" t="s">
        <v>272</v>
      </c>
      <c r="S76" s="40">
        <f>SUM(S77:S81)</f>
        <v>-7824.8</v>
      </c>
      <c r="T76" s="41">
        <f>SUM(T77:T81)</f>
        <v>0</v>
      </c>
      <c r="U76" s="41">
        <f>SUM(U77:U81)</f>
        <v>0</v>
      </c>
    </row>
    <row r="77" spans="1:21" ht="24.75" customHeight="1">
      <c r="A77" s="37" t="s">
        <v>324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7" t="s">
        <v>282</v>
      </c>
      <c r="R77" s="73" t="s">
        <v>281</v>
      </c>
      <c r="S77" s="44">
        <v>-59.6</v>
      </c>
      <c r="T77" s="45">
        <v>0</v>
      </c>
      <c r="U77" s="45">
        <v>0</v>
      </c>
    </row>
    <row r="78" spans="1:21" ht="36.75" customHeight="1">
      <c r="A78" s="37" t="s">
        <v>325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37" t="s">
        <v>284</v>
      </c>
      <c r="R78" s="73" t="s">
        <v>283</v>
      </c>
      <c r="S78" s="44">
        <v>-26.3</v>
      </c>
      <c r="T78" s="45">
        <v>0</v>
      </c>
      <c r="U78" s="45">
        <v>0</v>
      </c>
    </row>
    <row r="79" spans="1:21" ht="47.25" customHeight="1">
      <c r="A79" s="37" t="s">
        <v>326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37" t="s">
        <v>286</v>
      </c>
      <c r="R79" s="73" t="s">
        <v>285</v>
      </c>
      <c r="S79" s="44">
        <v>-38.5</v>
      </c>
      <c r="T79" s="45">
        <v>0</v>
      </c>
      <c r="U79" s="45">
        <v>0</v>
      </c>
    </row>
    <row r="80" spans="1:21" ht="25.5" customHeight="1">
      <c r="A80" s="37" t="s">
        <v>327</v>
      </c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37" t="s">
        <v>287</v>
      </c>
      <c r="R80" s="73" t="s">
        <v>288</v>
      </c>
      <c r="S80" s="44">
        <v>-134.6</v>
      </c>
      <c r="T80" s="45">
        <v>0</v>
      </c>
      <c r="U80" s="45">
        <v>0</v>
      </c>
    </row>
    <row r="81" spans="1:21" ht="35.25" customHeight="1">
      <c r="A81" s="37" t="s">
        <v>328</v>
      </c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37" t="s">
        <v>289</v>
      </c>
      <c r="R81" s="73" t="s">
        <v>273</v>
      </c>
      <c r="S81" s="44">
        <v>-7565.8</v>
      </c>
      <c r="T81" s="45">
        <v>0</v>
      </c>
      <c r="U81" s="45">
        <v>0</v>
      </c>
    </row>
    <row r="82" spans="1:21" ht="12.75">
      <c r="A82" s="35" t="s">
        <v>333</v>
      </c>
      <c r="B82" s="48" t="s">
        <v>55</v>
      </c>
      <c r="C82" s="48" t="s">
        <v>56</v>
      </c>
      <c r="D82" s="48" t="s">
        <v>109</v>
      </c>
      <c r="E82" s="48" t="s">
        <v>60</v>
      </c>
      <c r="F82" s="49"/>
      <c r="G82" s="48" t="s">
        <v>59</v>
      </c>
      <c r="H82" s="48" t="s">
        <v>60</v>
      </c>
      <c r="I82" s="48" t="s">
        <v>61</v>
      </c>
      <c r="J82" s="48" t="s">
        <v>0</v>
      </c>
      <c r="K82" s="48" t="s">
        <v>55</v>
      </c>
      <c r="L82" s="48" t="s">
        <v>62</v>
      </c>
      <c r="M82" s="48" t="s">
        <v>59</v>
      </c>
      <c r="N82" s="48" t="s">
        <v>1</v>
      </c>
      <c r="O82" s="49"/>
      <c r="P82" s="49"/>
      <c r="Q82" s="48" t="s">
        <v>23</v>
      </c>
      <c r="R82" s="39" t="s">
        <v>132</v>
      </c>
      <c r="S82" s="40">
        <f>SUM(S48,S13,)</f>
        <v>855728.7</v>
      </c>
      <c r="T82" s="41">
        <f>SUM(T48,T13)</f>
        <v>716867</v>
      </c>
      <c r="U82" s="41">
        <f>SUM(U13,U48)</f>
        <v>743252.9</v>
      </c>
    </row>
    <row r="83" spans="1:21" ht="12.75">
      <c r="A83" s="52"/>
      <c r="B83" s="53"/>
      <c r="C83" s="53"/>
      <c r="D83" s="53"/>
      <c r="E83" s="53"/>
      <c r="F83" s="54"/>
      <c r="G83" s="53"/>
      <c r="H83" s="53"/>
      <c r="I83" s="53"/>
      <c r="J83" s="53"/>
      <c r="K83" s="53"/>
      <c r="L83" s="53"/>
      <c r="M83" s="53"/>
      <c r="N83" s="53"/>
      <c r="O83" s="54"/>
      <c r="P83" s="54"/>
      <c r="Q83" s="53"/>
      <c r="R83" s="55"/>
      <c r="S83" s="56"/>
      <c r="T83" s="57"/>
      <c r="U83" s="57"/>
    </row>
    <row r="84" spans="1:21" ht="12.75">
      <c r="A84" s="52" t="s">
        <v>140</v>
      </c>
      <c r="B84" s="53"/>
      <c r="C84" s="53"/>
      <c r="D84" s="53"/>
      <c r="E84" s="53"/>
      <c r="F84" s="54"/>
      <c r="G84" s="53"/>
      <c r="H84" s="53"/>
      <c r="I84" s="53"/>
      <c r="J84" s="53"/>
      <c r="K84" s="53"/>
      <c r="L84" s="53"/>
      <c r="M84" s="53"/>
      <c r="N84" s="53"/>
      <c r="O84" s="54"/>
      <c r="P84" s="54"/>
      <c r="Q84" s="58" t="s">
        <v>139</v>
      </c>
      <c r="R84" s="58"/>
      <c r="S84" s="60"/>
      <c r="T84" s="61"/>
      <c r="U84" s="61"/>
    </row>
    <row r="85" spans="1:21" ht="15" customHeight="1">
      <c r="A85" s="52"/>
      <c r="B85" s="53"/>
      <c r="C85" s="53"/>
      <c r="D85" s="53"/>
      <c r="E85" s="53"/>
      <c r="F85" s="54"/>
      <c r="G85" s="53"/>
      <c r="H85" s="53"/>
      <c r="I85" s="53"/>
      <c r="J85" s="53"/>
      <c r="K85" s="53"/>
      <c r="L85" s="53"/>
      <c r="M85" s="53"/>
      <c r="N85" s="53"/>
      <c r="O85" s="54"/>
      <c r="P85" s="54"/>
      <c r="Q85" s="78" t="s">
        <v>290</v>
      </c>
      <c r="R85" s="78"/>
      <c r="S85" s="62">
        <v>56183.9</v>
      </c>
      <c r="T85" s="63">
        <v>0</v>
      </c>
      <c r="U85" s="63">
        <v>0</v>
      </c>
    </row>
    <row r="86" spans="1:21" ht="15" customHeight="1">
      <c r="A86" s="52"/>
      <c r="B86" s="53"/>
      <c r="C86" s="53"/>
      <c r="D86" s="53"/>
      <c r="E86" s="53"/>
      <c r="F86" s="54"/>
      <c r="G86" s="53"/>
      <c r="H86" s="53"/>
      <c r="I86" s="53"/>
      <c r="J86" s="53"/>
      <c r="K86" s="53"/>
      <c r="L86" s="53"/>
      <c r="M86" s="53"/>
      <c r="N86" s="53"/>
      <c r="O86" s="54"/>
      <c r="P86" s="54"/>
      <c r="Q86" s="78" t="s">
        <v>329</v>
      </c>
      <c r="R86" s="78"/>
      <c r="S86" s="62">
        <v>7455.8</v>
      </c>
      <c r="T86" s="63">
        <v>0</v>
      </c>
      <c r="U86" s="63">
        <v>0</v>
      </c>
    </row>
    <row r="87" spans="1:21" ht="15" customHeight="1">
      <c r="A87" s="52"/>
      <c r="B87" s="53"/>
      <c r="C87" s="53"/>
      <c r="D87" s="53"/>
      <c r="E87" s="53"/>
      <c r="F87" s="54"/>
      <c r="G87" s="53"/>
      <c r="H87" s="53"/>
      <c r="I87" s="53"/>
      <c r="J87" s="53"/>
      <c r="K87" s="53"/>
      <c r="L87" s="53"/>
      <c r="M87" s="53"/>
      <c r="N87" s="53"/>
      <c r="O87" s="54"/>
      <c r="P87" s="54"/>
      <c r="Q87" s="58"/>
      <c r="R87" s="58"/>
      <c r="S87" s="69"/>
      <c r="T87" s="74"/>
      <c r="U87" s="74"/>
    </row>
    <row r="88" spans="1:21" ht="15" customHeight="1">
      <c r="A88" s="52" t="s">
        <v>258</v>
      </c>
      <c r="B88" s="53"/>
      <c r="C88" s="53"/>
      <c r="D88" s="53"/>
      <c r="E88" s="53"/>
      <c r="F88" s="54"/>
      <c r="G88" s="53"/>
      <c r="H88" s="53"/>
      <c r="I88" s="53"/>
      <c r="J88" s="53"/>
      <c r="K88" s="53"/>
      <c r="L88" s="53"/>
      <c r="M88" s="53"/>
      <c r="N88" s="53"/>
      <c r="O88" s="54"/>
      <c r="P88" s="54"/>
      <c r="Q88" s="58" t="s">
        <v>139</v>
      </c>
      <c r="R88" s="58"/>
      <c r="S88" s="60"/>
      <c r="T88" s="61"/>
      <c r="U88" s="61"/>
    </row>
    <row r="89" spans="1:21" ht="22.5" customHeight="1">
      <c r="A89" s="52"/>
      <c r="B89" s="53"/>
      <c r="C89" s="53"/>
      <c r="D89" s="53"/>
      <c r="E89" s="53"/>
      <c r="F89" s="54"/>
      <c r="G89" s="53"/>
      <c r="H89" s="53"/>
      <c r="I89" s="53"/>
      <c r="J89" s="53"/>
      <c r="K89" s="53"/>
      <c r="L89" s="53"/>
      <c r="M89" s="53"/>
      <c r="N89" s="53"/>
      <c r="O89" s="54"/>
      <c r="P89" s="54"/>
      <c r="Q89" s="78" t="s">
        <v>343</v>
      </c>
      <c r="R89" s="78"/>
      <c r="S89" s="75">
        <v>6979.6</v>
      </c>
      <c r="T89" s="63">
        <v>0</v>
      </c>
      <c r="U89" s="63">
        <v>0</v>
      </c>
    </row>
    <row r="90" spans="1:21" ht="17.25" customHeight="1">
      <c r="A90" s="52"/>
      <c r="B90" s="53"/>
      <c r="C90" s="53"/>
      <c r="D90" s="53"/>
      <c r="E90" s="53"/>
      <c r="F90" s="54"/>
      <c r="G90" s="53"/>
      <c r="H90" s="53"/>
      <c r="I90" s="53"/>
      <c r="J90" s="53"/>
      <c r="K90" s="53"/>
      <c r="L90" s="53"/>
      <c r="M90" s="53"/>
      <c r="N90" s="53"/>
      <c r="O90" s="54"/>
      <c r="P90" s="54"/>
      <c r="Q90" s="83" t="s">
        <v>331</v>
      </c>
      <c r="R90" s="83"/>
      <c r="S90" s="62">
        <v>588</v>
      </c>
      <c r="T90" s="64">
        <v>0</v>
      </c>
      <c r="U90" s="64">
        <v>0</v>
      </c>
    </row>
    <row r="91" spans="1:21" ht="12.75">
      <c r="A91" s="52"/>
      <c r="B91" s="53"/>
      <c r="C91" s="53"/>
      <c r="D91" s="53"/>
      <c r="E91" s="53"/>
      <c r="F91" s="54"/>
      <c r="G91" s="53"/>
      <c r="H91" s="53"/>
      <c r="I91" s="53"/>
      <c r="J91" s="53"/>
      <c r="K91" s="53"/>
      <c r="L91" s="53"/>
      <c r="M91" s="53"/>
      <c r="N91" s="53"/>
      <c r="O91" s="54"/>
      <c r="P91" s="54"/>
      <c r="Q91" s="58"/>
      <c r="R91" s="58"/>
      <c r="S91" s="69"/>
      <c r="T91" s="74"/>
      <c r="U91" s="74"/>
    </row>
    <row r="92" spans="1:21" ht="12.75">
      <c r="A92" s="52" t="s">
        <v>338</v>
      </c>
      <c r="B92" s="53"/>
      <c r="C92" s="53"/>
      <c r="D92" s="53"/>
      <c r="E92" s="53"/>
      <c r="F92" s="54"/>
      <c r="G92" s="53"/>
      <c r="H92" s="53"/>
      <c r="I92" s="53"/>
      <c r="J92" s="53"/>
      <c r="K92" s="53"/>
      <c r="L92" s="53"/>
      <c r="M92" s="53"/>
      <c r="N92" s="53"/>
      <c r="O92" s="54"/>
      <c r="P92" s="54"/>
      <c r="Q92" s="58" t="s">
        <v>139</v>
      </c>
      <c r="R92" s="58"/>
      <c r="S92" s="60"/>
      <c r="T92" s="61"/>
      <c r="U92" s="61"/>
    </row>
    <row r="93" spans="1:21" ht="25.5" customHeight="1">
      <c r="A93" s="52"/>
      <c r="B93" s="53"/>
      <c r="C93" s="53"/>
      <c r="D93" s="53"/>
      <c r="E93" s="53"/>
      <c r="F93" s="54"/>
      <c r="G93" s="53"/>
      <c r="H93" s="53"/>
      <c r="I93" s="53"/>
      <c r="J93" s="53"/>
      <c r="K93" s="53"/>
      <c r="L93" s="53"/>
      <c r="M93" s="53"/>
      <c r="N93" s="53"/>
      <c r="O93" s="54"/>
      <c r="P93" s="54"/>
      <c r="Q93" s="78" t="s">
        <v>175</v>
      </c>
      <c r="R93" s="78"/>
      <c r="S93" s="62">
        <v>171747</v>
      </c>
      <c r="T93" s="63">
        <v>169945</v>
      </c>
      <c r="U93" s="63">
        <v>185019</v>
      </c>
    </row>
    <row r="94" spans="1:21" ht="36" customHeight="1">
      <c r="A94" s="52"/>
      <c r="B94" s="53"/>
      <c r="C94" s="53"/>
      <c r="D94" s="53"/>
      <c r="E94" s="53"/>
      <c r="F94" s="54"/>
      <c r="G94" s="53"/>
      <c r="H94" s="53"/>
      <c r="I94" s="53"/>
      <c r="J94" s="53"/>
      <c r="K94" s="53"/>
      <c r="L94" s="53"/>
      <c r="M94" s="53"/>
      <c r="N94" s="53"/>
      <c r="O94" s="54"/>
      <c r="P94" s="54"/>
      <c r="Q94" s="83" t="s">
        <v>224</v>
      </c>
      <c r="R94" s="83"/>
      <c r="S94" s="62">
        <v>3940.7</v>
      </c>
      <c r="T94" s="64">
        <v>3133.2</v>
      </c>
      <c r="U94" s="64">
        <v>3258.6</v>
      </c>
    </row>
    <row r="95" spans="1:21" ht="23.25" customHeight="1">
      <c r="A95" s="52"/>
      <c r="B95" s="53"/>
      <c r="C95" s="53"/>
      <c r="D95" s="53"/>
      <c r="E95" s="53"/>
      <c r="F95" s="54"/>
      <c r="G95" s="53"/>
      <c r="H95" s="53"/>
      <c r="I95" s="53"/>
      <c r="J95" s="53"/>
      <c r="K95" s="53"/>
      <c r="L95" s="53"/>
      <c r="M95" s="53"/>
      <c r="N95" s="53"/>
      <c r="O95" s="54"/>
      <c r="P95" s="54"/>
      <c r="Q95" s="83" t="s">
        <v>254</v>
      </c>
      <c r="R95" s="83"/>
      <c r="S95" s="62">
        <v>12474</v>
      </c>
      <c r="T95" s="64">
        <v>0</v>
      </c>
      <c r="U95" s="64">
        <v>0</v>
      </c>
    </row>
    <row r="96" spans="1:21" ht="15.75" customHeight="1">
      <c r="A96" s="52"/>
      <c r="B96" s="53"/>
      <c r="C96" s="53"/>
      <c r="D96" s="53"/>
      <c r="E96" s="53"/>
      <c r="F96" s="54"/>
      <c r="G96" s="53"/>
      <c r="H96" s="53"/>
      <c r="I96" s="53"/>
      <c r="J96" s="53"/>
      <c r="K96" s="53"/>
      <c r="L96" s="53"/>
      <c r="M96" s="53"/>
      <c r="N96" s="53"/>
      <c r="O96" s="54"/>
      <c r="P96" s="54"/>
      <c r="Q96" s="83" t="s">
        <v>262</v>
      </c>
      <c r="R96" s="83"/>
      <c r="S96" s="62">
        <v>7530.1</v>
      </c>
      <c r="T96" s="64">
        <v>0</v>
      </c>
      <c r="U96" s="64">
        <v>0</v>
      </c>
    </row>
    <row r="97" spans="1:21" ht="23.25" customHeight="1">
      <c r="A97" s="52"/>
      <c r="B97" s="53"/>
      <c r="C97" s="53"/>
      <c r="D97" s="53"/>
      <c r="E97" s="53"/>
      <c r="F97" s="54"/>
      <c r="G97" s="53"/>
      <c r="H97" s="53"/>
      <c r="I97" s="53"/>
      <c r="J97" s="53"/>
      <c r="K97" s="53"/>
      <c r="L97" s="53"/>
      <c r="M97" s="53"/>
      <c r="N97" s="53"/>
      <c r="O97" s="54"/>
      <c r="P97" s="54"/>
      <c r="Q97" s="83" t="s">
        <v>298</v>
      </c>
      <c r="R97" s="83"/>
      <c r="S97" s="62">
        <v>100</v>
      </c>
      <c r="T97" s="64">
        <v>0</v>
      </c>
      <c r="U97" s="64">
        <v>0</v>
      </c>
    </row>
    <row r="98" spans="1:21" ht="25.5" customHeight="1">
      <c r="A98" s="52"/>
      <c r="B98" s="53"/>
      <c r="C98" s="53"/>
      <c r="D98" s="53"/>
      <c r="E98" s="53"/>
      <c r="F98" s="54"/>
      <c r="G98" s="53"/>
      <c r="H98" s="53"/>
      <c r="I98" s="53"/>
      <c r="J98" s="53"/>
      <c r="K98" s="53"/>
      <c r="L98" s="53"/>
      <c r="M98" s="53"/>
      <c r="N98" s="53"/>
      <c r="O98" s="54"/>
      <c r="P98" s="54"/>
      <c r="Q98" s="83" t="s">
        <v>299</v>
      </c>
      <c r="R98" s="83"/>
      <c r="S98" s="62">
        <v>679.1</v>
      </c>
      <c r="T98" s="64">
        <v>0</v>
      </c>
      <c r="U98" s="64">
        <v>0</v>
      </c>
    </row>
    <row r="99" spans="1:21" ht="24" customHeight="1">
      <c r="A99" s="52"/>
      <c r="B99" s="53"/>
      <c r="C99" s="53"/>
      <c r="D99" s="53"/>
      <c r="E99" s="53"/>
      <c r="F99" s="54"/>
      <c r="G99" s="53"/>
      <c r="H99" s="53"/>
      <c r="I99" s="53"/>
      <c r="J99" s="53"/>
      <c r="K99" s="53"/>
      <c r="L99" s="53"/>
      <c r="M99" s="53"/>
      <c r="N99" s="53"/>
      <c r="O99" s="54"/>
      <c r="P99" s="54"/>
      <c r="Q99" s="83" t="s">
        <v>300</v>
      </c>
      <c r="R99" s="83"/>
      <c r="S99" s="62">
        <v>1151.5</v>
      </c>
      <c r="T99" s="64">
        <v>0</v>
      </c>
      <c r="U99" s="64">
        <v>0</v>
      </c>
    </row>
    <row r="100" spans="1:21" ht="24" customHeight="1">
      <c r="A100" s="52"/>
      <c r="B100" s="53"/>
      <c r="C100" s="53"/>
      <c r="D100" s="53"/>
      <c r="E100" s="53"/>
      <c r="F100" s="54"/>
      <c r="G100" s="53"/>
      <c r="H100" s="53"/>
      <c r="I100" s="53"/>
      <c r="J100" s="53"/>
      <c r="K100" s="53"/>
      <c r="L100" s="53"/>
      <c r="M100" s="53"/>
      <c r="N100" s="53"/>
      <c r="O100" s="54"/>
      <c r="P100" s="54"/>
      <c r="Q100" s="83" t="s">
        <v>330</v>
      </c>
      <c r="R100" s="83"/>
      <c r="S100" s="62">
        <v>2423.1</v>
      </c>
      <c r="T100" s="64">
        <v>0</v>
      </c>
      <c r="U100" s="64">
        <v>0</v>
      </c>
    </row>
    <row r="101" spans="1:21" ht="15" customHeight="1">
      <c r="A101" s="52"/>
      <c r="B101" s="53"/>
      <c r="C101" s="53"/>
      <c r="D101" s="53"/>
      <c r="E101" s="53"/>
      <c r="F101" s="54"/>
      <c r="G101" s="53"/>
      <c r="H101" s="53"/>
      <c r="I101" s="53"/>
      <c r="J101" s="53"/>
      <c r="K101" s="53"/>
      <c r="L101" s="53"/>
      <c r="M101" s="53"/>
      <c r="N101" s="53"/>
      <c r="O101" s="54"/>
      <c r="P101" s="54"/>
      <c r="Q101" s="83" t="s">
        <v>331</v>
      </c>
      <c r="R101" s="83"/>
      <c r="S101" s="62">
        <v>105.9</v>
      </c>
      <c r="T101" s="64">
        <v>0</v>
      </c>
      <c r="U101" s="64">
        <v>0</v>
      </c>
    </row>
    <row r="102" spans="1:21" ht="38.25" customHeight="1">
      <c r="A102" s="52"/>
      <c r="B102" s="53"/>
      <c r="C102" s="53"/>
      <c r="D102" s="53"/>
      <c r="E102" s="53"/>
      <c r="F102" s="54"/>
      <c r="G102" s="53"/>
      <c r="H102" s="53"/>
      <c r="I102" s="53"/>
      <c r="J102" s="53"/>
      <c r="K102" s="53"/>
      <c r="L102" s="53"/>
      <c r="M102" s="53"/>
      <c r="N102" s="53"/>
      <c r="O102" s="54"/>
      <c r="P102" s="54"/>
      <c r="Q102" s="77" t="s">
        <v>344</v>
      </c>
      <c r="R102" s="77"/>
      <c r="S102" s="62">
        <v>3320.8</v>
      </c>
      <c r="T102" s="64">
        <v>0</v>
      </c>
      <c r="U102" s="64">
        <v>0</v>
      </c>
    </row>
    <row r="103" spans="1:21" ht="12.75">
      <c r="A103" s="52"/>
      <c r="B103" s="53"/>
      <c r="C103" s="53"/>
      <c r="D103" s="53"/>
      <c r="E103" s="53"/>
      <c r="F103" s="54"/>
      <c r="G103" s="53"/>
      <c r="H103" s="53"/>
      <c r="I103" s="53"/>
      <c r="J103" s="53"/>
      <c r="K103" s="53"/>
      <c r="L103" s="53"/>
      <c r="M103" s="53"/>
      <c r="N103" s="53"/>
      <c r="O103" s="54"/>
      <c r="P103" s="54"/>
      <c r="Q103" s="59"/>
      <c r="R103" s="65"/>
      <c r="S103" s="57"/>
      <c r="T103" s="66"/>
      <c r="U103" s="66"/>
    </row>
    <row r="104" spans="1:21" ht="12.75">
      <c r="A104" s="52" t="s">
        <v>339</v>
      </c>
      <c r="B104" s="53"/>
      <c r="C104" s="53"/>
      <c r="D104" s="53"/>
      <c r="E104" s="53"/>
      <c r="F104" s="54"/>
      <c r="G104" s="53"/>
      <c r="H104" s="53"/>
      <c r="I104" s="53"/>
      <c r="J104" s="53"/>
      <c r="K104" s="53"/>
      <c r="L104" s="53"/>
      <c r="M104" s="53"/>
      <c r="N104" s="53"/>
      <c r="O104" s="54"/>
      <c r="P104" s="54"/>
      <c r="Q104" s="58" t="s">
        <v>139</v>
      </c>
      <c r="R104" s="67"/>
      <c r="S104" s="57"/>
      <c r="T104" s="66"/>
      <c r="U104" s="66"/>
    </row>
    <row r="105" spans="1:21" ht="24.75" customHeight="1">
      <c r="A105" s="68"/>
      <c r="B105" s="53"/>
      <c r="C105" s="53"/>
      <c r="D105" s="53"/>
      <c r="E105" s="53"/>
      <c r="F105" s="54"/>
      <c r="G105" s="53"/>
      <c r="H105" s="53"/>
      <c r="I105" s="53"/>
      <c r="J105" s="53"/>
      <c r="K105" s="53"/>
      <c r="L105" s="53"/>
      <c r="M105" s="53"/>
      <c r="N105" s="53"/>
      <c r="O105" s="54"/>
      <c r="P105" s="54"/>
      <c r="Q105" s="78" t="s">
        <v>168</v>
      </c>
      <c r="R105" s="78"/>
      <c r="S105" s="62">
        <v>106.4</v>
      </c>
      <c r="T105" s="63">
        <v>106.4</v>
      </c>
      <c r="U105" s="63">
        <v>106.4</v>
      </c>
    </row>
    <row r="106" spans="1:21" ht="36" customHeight="1">
      <c r="A106" s="52"/>
      <c r="B106" s="53"/>
      <c r="C106" s="53"/>
      <c r="D106" s="53"/>
      <c r="E106" s="53"/>
      <c r="F106" s="54"/>
      <c r="G106" s="53"/>
      <c r="H106" s="53"/>
      <c r="I106" s="53"/>
      <c r="J106" s="53"/>
      <c r="K106" s="53"/>
      <c r="L106" s="53"/>
      <c r="M106" s="53"/>
      <c r="N106" s="53"/>
      <c r="O106" s="54"/>
      <c r="P106" s="54"/>
      <c r="Q106" s="78" t="s">
        <v>146</v>
      </c>
      <c r="R106" s="78"/>
      <c r="S106" s="62">
        <v>192</v>
      </c>
      <c r="T106" s="64">
        <v>199</v>
      </c>
      <c r="U106" s="64">
        <v>207</v>
      </c>
    </row>
    <row r="107" spans="1:21" ht="25.5" customHeight="1">
      <c r="A107" s="52"/>
      <c r="B107" s="53"/>
      <c r="C107" s="53"/>
      <c r="D107" s="53"/>
      <c r="E107" s="53"/>
      <c r="F107" s="54"/>
      <c r="G107" s="53"/>
      <c r="H107" s="53"/>
      <c r="I107" s="53"/>
      <c r="J107" s="53"/>
      <c r="K107" s="53"/>
      <c r="L107" s="53"/>
      <c r="M107" s="53"/>
      <c r="N107" s="53"/>
      <c r="O107" s="54"/>
      <c r="P107" s="54"/>
      <c r="Q107" s="83" t="s">
        <v>169</v>
      </c>
      <c r="R107" s="78"/>
      <c r="S107" s="62">
        <v>58257</v>
      </c>
      <c r="T107" s="64">
        <v>58257</v>
      </c>
      <c r="U107" s="64">
        <v>58257</v>
      </c>
    </row>
    <row r="108" spans="1:21" ht="34.5" customHeight="1">
      <c r="A108" s="52"/>
      <c r="B108" s="53"/>
      <c r="C108" s="53"/>
      <c r="D108" s="53"/>
      <c r="E108" s="53"/>
      <c r="F108" s="54"/>
      <c r="G108" s="53"/>
      <c r="H108" s="53"/>
      <c r="I108" s="53"/>
      <c r="J108" s="53"/>
      <c r="K108" s="53"/>
      <c r="L108" s="53"/>
      <c r="M108" s="53"/>
      <c r="N108" s="53"/>
      <c r="O108" s="54"/>
      <c r="P108" s="54"/>
      <c r="Q108" s="83" t="s">
        <v>170</v>
      </c>
      <c r="R108" s="78"/>
      <c r="S108" s="62">
        <v>0.4</v>
      </c>
      <c r="T108" s="64">
        <v>0.4</v>
      </c>
      <c r="U108" s="64">
        <v>0.4</v>
      </c>
    </row>
    <row r="109" spans="1:21" ht="36.75" customHeight="1">
      <c r="A109" s="68"/>
      <c r="B109" s="53"/>
      <c r="C109" s="53"/>
      <c r="D109" s="53"/>
      <c r="E109" s="53"/>
      <c r="F109" s="54"/>
      <c r="G109" s="53"/>
      <c r="H109" s="53"/>
      <c r="I109" s="53"/>
      <c r="J109" s="53"/>
      <c r="K109" s="53"/>
      <c r="L109" s="53"/>
      <c r="M109" s="53"/>
      <c r="N109" s="53"/>
      <c r="O109" s="54"/>
      <c r="P109" s="54"/>
      <c r="Q109" s="83" t="s">
        <v>225</v>
      </c>
      <c r="R109" s="78"/>
      <c r="S109" s="62">
        <v>5444</v>
      </c>
      <c r="T109" s="64">
        <v>7671</v>
      </c>
      <c r="U109" s="64">
        <v>7387</v>
      </c>
    </row>
    <row r="110" spans="1:21" ht="33.75" customHeight="1">
      <c r="A110" s="68"/>
      <c r="B110" s="53"/>
      <c r="C110" s="53"/>
      <c r="D110" s="53"/>
      <c r="E110" s="53"/>
      <c r="F110" s="54"/>
      <c r="G110" s="53"/>
      <c r="H110" s="53"/>
      <c r="I110" s="53"/>
      <c r="J110" s="53"/>
      <c r="K110" s="53"/>
      <c r="L110" s="53"/>
      <c r="M110" s="53"/>
      <c r="N110" s="53"/>
      <c r="O110" s="54"/>
      <c r="P110" s="54"/>
      <c r="Q110" s="83" t="s">
        <v>171</v>
      </c>
      <c r="R110" s="83"/>
      <c r="S110" s="62">
        <f>16-16</f>
        <v>0</v>
      </c>
      <c r="T110" s="64">
        <v>21</v>
      </c>
      <c r="U110" s="64">
        <v>21</v>
      </c>
    </row>
    <row r="111" spans="1:21" ht="24" customHeight="1">
      <c r="A111" s="68"/>
      <c r="B111" s="53"/>
      <c r="C111" s="53"/>
      <c r="D111" s="53"/>
      <c r="E111" s="53"/>
      <c r="F111" s="54"/>
      <c r="G111" s="53"/>
      <c r="H111" s="53"/>
      <c r="I111" s="53"/>
      <c r="J111" s="53"/>
      <c r="K111" s="53"/>
      <c r="L111" s="53"/>
      <c r="M111" s="53"/>
      <c r="N111" s="53"/>
      <c r="O111" s="54"/>
      <c r="P111" s="54"/>
      <c r="Q111" s="83" t="s">
        <v>176</v>
      </c>
      <c r="R111" s="78"/>
      <c r="S111" s="62">
        <v>349.7</v>
      </c>
      <c r="T111" s="64">
        <v>349.7</v>
      </c>
      <c r="U111" s="64">
        <v>349.7</v>
      </c>
    </row>
    <row r="112" spans="1:21" ht="47.25" customHeight="1">
      <c r="A112" s="68"/>
      <c r="B112" s="53"/>
      <c r="C112" s="53"/>
      <c r="D112" s="53"/>
      <c r="E112" s="53"/>
      <c r="F112" s="54"/>
      <c r="G112" s="53"/>
      <c r="H112" s="53"/>
      <c r="I112" s="53"/>
      <c r="J112" s="53"/>
      <c r="K112" s="53"/>
      <c r="L112" s="53"/>
      <c r="M112" s="53"/>
      <c r="N112" s="53"/>
      <c r="O112" s="54"/>
      <c r="P112" s="54"/>
      <c r="Q112" s="92" t="s">
        <v>238</v>
      </c>
      <c r="R112" s="93"/>
      <c r="S112" s="62">
        <v>476.4</v>
      </c>
      <c r="T112" s="64">
        <v>370.9</v>
      </c>
      <c r="U112" s="64">
        <v>385.7</v>
      </c>
    </row>
    <row r="113" spans="1:21" ht="12.75">
      <c r="A113" s="52"/>
      <c r="B113" s="53"/>
      <c r="C113" s="53"/>
      <c r="D113" s="53"/>
      <c r="E113" s="53"/>
      <c r="F113" s="54"/>
      <c r="G113" s="53"/>
      <c r="H113" s="53"/>
      <c r="I113" s="53"/>
      <c r="J113" s="53"/>
      <c r="K113" s="53"/>
      <c r="L113" s="53"/>
      <c r="M113" s="53"/>
      <c r="N113" s="53"/>
      <c r="O113" s="54"/>
      <c r="P113" s="54"/>
      <c r="Q113" s="59"/>
      <c r="R113" s="65"/>
      <c r="S113" s="57"/>
      <c r="T113" s="66"/>
      <c r="U113" s="66"/>
    </row>
    <row r="114" spans="1:21" ht="12.75">
      <c r="A114" s="52" t="s">
        <v>259</v>
      </c>
      <c r="B114" s="53"/>
      <c r="C114" s="53"/>
      <c r="D114" s="53"/>
      <c r="E114" s="53"/>
      <c r="F114" s="54"/>
      <c r="G114" s="53"/>
      <c r="H114" s="53"/>
      <c r="I114" s="53"/>
      <c r="J114" s="53"/>
      <c r="K114" s="53"/>
      <c r="L114" s="53"/>
      <c r="M114" s="53"/>
      <c r="N114" s="53"/>
      <c r="O114" s="54"/>
      <c r="P114" s="54"/>
      <c r="Q114" s="58" t="s">
        <v>139</v>
      </c>
      <c r="R114" s="65"/>
      <c r="S114" s="57"/>
      <c r="T114" s="66"/>
      <c r="U114" s="66"/>
    </row>
    <row r="115" spans="1:21" ht="48.75" customHeight="1">
      <c r="A115" s="68"/>
      <c r="B115" s="53"/>
      <c r="C115" s="53"/>
      <c r="D115" s="53"/>
      <c r="E115" s="53"/>
      <c r="F115" s="54"/>
      <c r="G115" s="53"/>
      <c r="H115" s="53"/>
      <c r="I115" s="53"/>
      <c r="J115" s="53"/>
      <c r="K115" s="53"/>
      <c r="L115" s="53"/>
      <c r="M115" s="53"/>
      <c r="N115" s="53"/>
      <c r="O115" s="54"/>
      <c r="P115" s="54"/>
      <c r="Q115" s="91" t="s">
        <v>162</v>
      </c>
      <c r="R115" s="91"/>
      <c r="S115" s="62">
        <v>128246.9</v>
      </c>
      <c r="T115" s="63">
        <v>125851</v>
      </c>
      <c r="U115" s="63">
        <v>132756</v>
      </c>
    </row>
    <row r="116" spans="1:21" ht="35.25" customHeight="1">
      <c r="A116" s="68"/>
      <c r="B116" s="53"/>
      <c r="C116" s="53"/>
      <c r="D116" s="53"/>
      <c r="E116" s="53"/>
      <c r="F116" s="54"/>
      <c r="G116" s="53"/>
      <c r="H116" s="53"/>
      <c r="I116" s="53"/>
      <c r="J116" s="53"/>
      <c r="K116" s="53"/>
      <c r="L116" s="53"/>
      <c r="M116" s="53"/>
      <c r="N116" s="53"/>
      <c r="O116" s="54"/>
      <c r="P116" s="54"/>
      <c r="Q116" s="91" t="s">
        <v>239</v>
      </c>
      <c r="R116" s="91"/>
      <c r="S116" s="62">
        <v>66132.3</v>
      </c>
      <c r="T116" s="64">
        <v>67651</v>
      </c>
      <c r="U116" s="64">
        <v>70955</v>
      </c>
    </row>
    <row r="117" spans="1:21" ht="12.75" customHeight="1">
      <c r="A117" s="68"/>
      <c r="B117" s="53"/>
      <c r="C117" s="53"/>
      <c r="D117" s="53"/>
      <c r="E117" s="53"/>
      <c r="F117" s="54"/>
      <c r="G117" s="53"/>
      <c r="H117" s="53"/>
      <c r="I117" s="53"/>
      <c r="J117" s="53"/>
      <c r="K117" s="53"/>
      <c r="L117" s="53"/>
      <c r="M117" s="53"/>
      <c r="N117" s="53"/>
      <c r="O117" s="54"/>
      <c r="P117" s="54"/>
      <c r="Q117" s="67"/>
      <c r="R117" s="67"/>
      <c r="S117" s="69"/>
      <c r="T117" s="66"/>
      <c r="U117" s="66"/>
    </row>
    <row r="118" spans="1:21" ht="13.5" customHeight="1">
      <c r="A118" s="52" t="s">
        <v>266</v>
      </c>
      <c r="B118" s="53"/>
      <c r="C118" s="53"/>
      <c r="D118" s="53"/>
      <c r="E118" s="53"/>
      <c r="F118" s="54"/>
      <c r="G118" s="53"/>
      <c r="H118" s="53"/>
      <c r="I118" s="53"/>
      <c r="J118" s="53"/>
      <c r="K118" s="53"/>
      <c r="L118" s="53"/>
      <c r="M118" s="53"/>
      <c r="N118" s="53"/>
      <c r="O118" s="54"/>
      <c r="P118" s="54"/>
      <c r="Q118" s="58" t="s">
        <v>139</v>
      </c>
      <c r="R118" s="67"/>
      <c r="S118" s="69"/>
      <c r="T118" s="66"/>
      <c r="U118" s="66"/>
    </row>
    <row r="119" spans="1:21" ht="24" customHeight="1">
      <c r="A119" s="52"/>
      <c r="B119" s="53"/>
      <c r="C119" s="53"/>
      <c r="D119" s="53"/>
      <c r="E119" s="53"/>
      <c r="F119" s="54"/>
      <c r="G119" s="53"/>
      <c r="H119" s="53"/>
      <c r="I119" s="53"/>
      <c r="J119" s="53"/>
      <c r="K119" s="53"/>
      <c r="L119" s="53"/>
      <c r="M119" s="53"/>
      <c r="N119" s="53"/>
      <c r="O119" s="54"/>
      <c r="P119" s="54"/>
      <c r="Q119" s="78" t="s">
        <v>154</v>
      </c>
      <c r="R119" s="78"/>
      <c r="S119" s="62">
        <v>3892.9</v>
      </c>
      <c r="T119" s="63">
        <v>4425.2</v>
      </c>
      <c r="U119" s="63">
        <v>4595.9</v>
      </c>
    </row>
    <row r="120" spans="1:21" ht="23.25" customHeight="1">
      <c r="A120" s="52"/>
      <c r="B120" s="53"/>
      <c r="C120" s="53"/>
      <c r="D120" s="53"/>
      <c r="E120" s="53"/>
      <c r="F120" s="54"/>
      <c r="G120" s="53"/>
      <c r="H120" s="53"/>
      <c r="I120" s="53"/>
      <c r="J120" s="53"/>
      <c r="K120" s="53"/>
      <c r="L120" s="53"/>
      <c r="M120" s="53"/>
      <c r="N120" s="53"/>
      <c r="O120" s="54"/>
      <c r="P120" s="54"/>
      <c r="Q120" s="83" t="s">
        <v>153</v>
      </c>
      <c r="R120" s="78"/>
      <c r="S120" s="62">
        <v>718.1</v>
      </c>
      <c r="T120" s="64">
        <v>748.1</v>
      </c>
      <c r="U120" s="64">
        <v>777</v>
      </c>
    </row>
    <row r="121" ht="14.25" customHeight="1"/>
    <row r="122" spans="1:21" ht="17.25" customHeight="1">
      <c r="A122" s="52" t="s">
        <v>340</v>
      </c>
      <c r="B122" s="53"/>
      <c r="C122" s="53"/>
      <c r="D122" s="53"/>
      <c r="E122" s="53"/>
      <c r="F122" s="54"/>
      <c r="G122" s="53"/>
      <c r="H122" s="53"/>
      <c r="I122" s="53"/>
      <c r="J122" s="53"/>
      <c r="K122" s="53"/>
      <c r="L122" s="53"/>
      <c r="M122" s="53"/>
      <c r="N122" s="53"/>
      <c r="O122" s="54"/>
      <c r="P122" s="54"/>
      <c r="Q122" s="58" t="s">
        <v>139</v>
      </c>
      <c r="R122" s="67"/>
      <c r="S122" s="69"/>
      <c r="T122" s="66"/>
      <c r="U122" s="66"/>
    </row>
    <row r="123" spans="1:21" ht="25.5" customHeight="1">
      <c r="A123" s="52"/>
      <c r="B123" s="53"/>
      <c r="C123" s="53"/>
      <c r="D123" s="53"/>
      <c r="E123" s="53"/>
      <c r="F123" s="54"/>
      <c r="G123" s="53"/>
      <c r="H123" s="53"/>
      <c r="I123" s="53"/>
      <c r="J123" s="53"/>
      <c r="K123" s="53"/>
      <c r="L123" s="53"/>
      <c r="M123" s="53"/>
      <c r="N123" s="53"/>
      <c r="O123" s="54"/>
      <c r="P123" s="54"/>
      <c r="Q123" s="78" t="s">
        <v>267</v>
      </c>
      <c r="R123" s="78"/>
      <c r="S123" s="62">
        <v>186</v>
      </c>
      <c r="T123" s="63">
        <v>0</v>
      </c>
      <c r="U123" s="63">
        <v>0</v>
      </c>
    </row>
    <row r="124" spans="17:21" ht="25.5" customHeight="1">
      <c r="Q124" s="78" t="s">
        <v>345</v>
      </c>
      <c r="R124" s="78"/>
      <c r="S124" s="62">
        <v>100</v>
      </c>
      <c r="T124" s="63">
        <v>0</v>
      </c>
      <c r="U124" s="63">
        <v>0</v>
      </c>
    </row>
    <row r="128" ht="160.5" customHeight="1"/>
    <row r="132" ht="136.5" customHeight="1"/>
    <row r="133" ht="81" customHeight="1"/>
    <row r="134" ht="93.75" customHeight="1"/>
  </sheetData>
  <sheetProtection/>
  <mergeCells count="34">
    <mergeCell ref="Q111:R111"/>
    <mergeCell ref="Q112:R112"/>
    <mergeCell ref="Q109:R109"/>
    <mergeCell ref="Q115:R115"/>
    <mergeCell ref="Q101:R101"/>
    <mergeCell ref="Q89:R89"/>
    <mergeCell ref="Q96:R96"/>
    <mergeCell ref="Q105:R105"/>
    <mergeCell ref="Q123:R123"/>
    <mergeCell ref="Q120:R120"/>
    <mergeCell ref="Q106:R106"/>
    <mergeCell ref="Q107:R107"/>
    <mergeCell ref="Q119:R119"/>
    <mergeCell ref="Q116:R116"/>
    <mergeCell ref="Q95:R95"/>
    <mergeCell ref="Q9:Q11"/>
    <mergeCell ref="Q90:R90"/>
    <mergeCell ref="S9:U9"/>
    <mergeCell ref="Q110:R110"/>
    <mergeCell ref="Q85:R85"/>
    <mergeCell ref="Q97:R97"/>
    <mergeCell ref="Q98:R98"/>
    <mergeCell ref="Q99:R99"/>
    <mergeCell ref="Q100:R100"/>
    <mergeCell ref="Q102:R102"/>
    <mergeCell ref="Q124:R124"/>
    <mergeCell ref="A3:U5"/>
    <mergeCell ref="A9:A11"/>
    <mergeCell ref="Q94:R94"/>
    <mergeCell ref="Q93:R93"/>
    <mergeCell ref="A7:U7"/>
    <mergeCell ref="Q108:R108"/>
    <mergeCell ref="R9:R11"/>
    <mergeCell ref="Q86:R86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2019-09-16T09:06:26Z</cp:lastPrinted>
  <dcterms:created xsi:type="dcterms:W3CDTF">2005-10-01T10:04:25Z</dcterms:created>
  <dcterms:modified xsi:type="dcterms:W3CDTF">2019-09-27T11:31:57Z</dcterms:modified>
  <cp:category/>
  <cp:version/>
  <cp:contentType/>
  <cp:contentStatus/>
</cp:coreProperties>
</file>