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'Лист1'!$A$1:$U$115</definedName>
  </definedNames>
  <calcPr fullCalcOnLoad="1"/>
</workbook>
</file>

<file path=xl/sharedStrings.xml><?xml version="1.0" encoding="utf-8"?>
<sst xmlns="http://schemas.openxmlformats.org/spreadsheetml/2006/main" count="508" uniqueCount="319">
  <si>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</si>
  <si>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</si>
  <si>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</si>
  <si>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</si>
  <si>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</si>
  <si>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</si>
  <si>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</si>
  <si>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</si>
  <si>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</si>
  <si>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</si>
  <si>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</si>
  <si>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</si>
  <si>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</si>
  <si>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</si>
  <si>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</si>
  <si>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</si>
  <si>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</si>
  <si>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</si>
  <si>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</si>
  <si>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</si>
  <si>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</si>
  <si>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</si>
  <si>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</si>
  <si>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</si>
  <si>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</si>
  <si>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</si>
  <si>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</si>
  <si>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</si>
  <si>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</si>
  <si>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</si>
  <si>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</si>
  <si>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</si>
  <si>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</si>
  <si>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</si>
  <si>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</si>
  <si>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</si>
  <si>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</si>
  <si>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</si>
  <si>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</si>
  <si>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</si>
  <si>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</si>
  <si>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</si>
  <si>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</si>
  <si>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</si>
  <si>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</si>
  <si>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</si>
  <si>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</si>
  <si>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</si>
  <si>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</si>
  <si>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</si>
  <si>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</si>
  <si>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</si>
  <si>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</si>
  <si>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</si>
  <si>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</si>
  <si>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</si>
  <si>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</si>
  <si>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</si>
  <si>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</si>
  <si>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</si>
  <si>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</si>
  <si>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</si>
  <si>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</si>
  <si>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</si>
  <si>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</si>
  <si>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</si>
  <si>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</si>
  <si>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</si>
  <si>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</si>
  <si>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</si>
  <si>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</si>
  <si>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</si>
  <si>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</si>
  <si>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</si>
  <si>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</si>
  <si>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</si>
  <si>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</si>
  <si>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</si>
  <si>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</si>
  <si>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</si>
  <si>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</si>
  <si>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</si>
  <si>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</si>
  <si>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</si>
  <si>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</si>
  <si>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</si>
  <si>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</si>
  <si>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</si>
  <si>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</si>
  <si>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</si>
  <si>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</si>
  <si>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</si>
  <si>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</si>
  <si>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</si>
  <si>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</si>
  <si>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</si>
  <si>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</si>
  <si>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</si>
  <si>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</si>
  <si>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</si>
  <si>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</si>
  <si>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</si>
  <si>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</si>
  <si>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</si>
  <si>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</si>
  <si>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</si>
  <si>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</si>
  <si>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</si>
  <si>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</si>
  <si>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</si>
  <si>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</si>
  <si>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</si>
  <si>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</si>
  <si>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</si>
  <si>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</si>
  <si>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</si>
  <si>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</si>
  <si>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</si>
  <si>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</si>
  <si>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</si>
  <si>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</si>
  <si>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</si>
  <si>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</si>
  <si>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</si>
  <si>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</si>
  <si>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</si>
  <si>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</si>
  <si>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</si>
  <si>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</si>
  <si>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</si>
  <si>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</si>
  <si>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</si>
  <si>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</si>
  <si>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</si>
  <si>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</si>
  <si>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</si>
  <si>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</si>
  <si>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</si>
  <si>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</si>
  <si>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</si>
  <si>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</si>
  <si>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</si>
  <si>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</si>
  <si>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</si>
  <si>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</si>
  <si>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</si>
  <si>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</si>
  <si>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</si>
  <si>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</si>
  <si>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</si>
  <si>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</si>
  <si>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</si>
  <si>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</si>
  <si>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</si>
  <si>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</si>
  <si>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</si>
  <si>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</si>
  <si>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</si>
  <si>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</si>
  <si>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</si>
  <si>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</si>
  <si>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</si>
  <si>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</si>
  <si>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</si>
  <si>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</si>
  <si>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</si>
  <si>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</si>
  <si>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</si>
  <si>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</si>
  <si>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</si>
  <si>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</si>
  <si>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</si>
  <si>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</si>
  <si>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</si>
  <si>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</si>
  <si>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</si>
  <si>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</si>
  <si>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</si>
  <si>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</si>
  <si>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</si>
  <si>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</si>
  <si>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</si>
  <si>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</si>
  <si>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</si>
  <si>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</si>
  <si>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</si>
  <si>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</si>
  <si>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</si>
  <si>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</si>
  <si>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</si>
  <si>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</si>
  <si>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</si>
  <si>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</si>
  <si>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</si>
  <si>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</si>
  <si>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</si>
  <si>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</si>
  <si>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</si>
  <si>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</si>
  <si>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</si>
  <si>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</si>
  <si>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</si>
  <si>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</si>
  <si>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</si>
  <si>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</si>
  <si>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</si>
  <si>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</si>
  <si>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</si>
  <si>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</si>
  <si>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</si>
  <si>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</si>
  <si>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</si>
  <si>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</si>
  <si>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</si>
  <si>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</si>
  <si>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</si>
  <si>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</si>
  <si>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</si>
  <si>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</si>
  <si>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</si>
  <si>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</si>
  <si>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</si>
  <si>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</si>
  <si>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</si>
  <si>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</si>
  <si>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</si>
  <si>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</si>
  <si>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</si>
  <si>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</si>
  <si>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</si>
  <si>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</si>
  <si>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</si>
  <si>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</si>
  <si>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</si>
  <si>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</si>
  <si>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</si>
  <si>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</si>
  <si>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</si>
  <si>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</si>
  <si>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</si>
  <si>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</si>
  <si>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</si>
  <si>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</si>
  <si>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</si>
  <si>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</si>
  <si>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</si>
  <si>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</si>
  <si>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</si>
  <si>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Свод доходов муниципального бюджета на 2023 год и плановый период 2024 и 2025 годов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</si>
  <si>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</si>
  <si>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</si>
  <si>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</si>
  <si>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</si>
  <si>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</si>
  <si>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</si>
  <si>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</si>
  <si>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</si>
  <si>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</si>
  <si>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</si>
  <si>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</si>
  <si>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</si>
  <si>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</si>
  <si>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</si>
  <si>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</si>
  <si>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</si>
  <si>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</si>
  <si>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</si>
  <si>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</si>
  <si>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</si>
  <si>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</si>
  <si>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</si>
  <si>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</si>
  <si>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</si>
  <si>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</si>
  <si>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</si>
  <si>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</si>
  <si>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53</t>
  </si>
  <si>
    <t>54</t>
  </si>
  <si>
    <t>000 1 16 07010 05 0000 140</t>
  </si>
  <si>
    <t>000 1 16 07090 05 0000 140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</si>
  <si>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21  декабря 2022 года № 125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2023 год 
и плановый период 2024 и 2025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</si>
  <si>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</si>
  <si>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</si>
  <si>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</si>
  <si>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</si>
  <si>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</si>
  <si>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</si>
  <si>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</si>
  <si>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</si>
  <si>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</si>
  <si>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</si>
  <si>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 передаваемые бюджетам муниципальных районов&lt;7&gt;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</si>
  <si>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</si>
  <si>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</si>
  <si>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000 2 18 05020 05 0000 150</t>
  </si>
  <si>
    <t>Доходы бюджетов муниципальных районов от возврата автономными учреждениями остатков субсидий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</si>
  <si>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</si>
  <si>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</si>
  <si>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</si>
  <si>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</si>
  <si>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</si>
  <si>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</si>
  <si>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</si>
  <si>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</si>
  <si>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 xml:space="preserve"> &lt;4&gt;</t>
  </si>
  <si>
    <t>&lt;6&gt;</t>
  </si>
  <si>
    <t>&lt;7&gt;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</si>
  <si>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</si>
  <si>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</si>
  <si>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Прочие межбюджетные трансферты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</si>
  <si>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55</t>
  </si>
  <si>
    <t>56</t>
  </si>
  <si>
    <t>57</t>
  </si>
  <si>
    <t>58</t>
  </si>
  <si>
    <t>59</t>
  </si>
  <si>
    <t>60</t>
  </si>
  <si>
    <t>61</t>
  </si>
  <si>
    <t>62</t>
  </si>
  <si>
    <t>63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</si>
</sst>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justify" vertical="center" wrapText="1" shrinkToFit="1"/>
    </xf>
    <xf numFmtId="0" fontId="9" fillId="0" borderId="10" xfId="0" applyFont="1" applyBorder="1" applyAlignment="1">
      <alignment horizontal="justify" vertical="center" wrapText="1" shrinkToFi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5"/>
  <sheetViews>
    <sheetView tabSelected="1" view="pageBreakPreview" zoomScaleNormal="115" zoomScaleSheetLayoutView="100" workbookViewId="0" topLeftCell="A2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90" t="s">
        <v>280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s="15" customFormat="1" ht="33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s="15" customFormat="1" ht="51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05" t="s">
        <v>248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91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1" t="s">
        <v>17</v>
      </c>
      <c r="R9" s="98" t="s">
        <v>116</v>
      </c>
      <c r="S9" s="95" t="s">
        <v>20</v>
      </c>
      <c r="T9" s="96"/>
      <c r="U9" s="97"/>
    </row>
    <row r="10" spans="1:21" ht="18" customHeight="1" hidden="1">
      <c r="A10" s="92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92"/>
      <c r="R10" s="99"/>
      <c r="S10" s="31"/>
      <c r="T10" s="32"/>
      <c r="U10" s="32"/>
    </row>
    <row r="11" spans="1:21" ht="24" customHeight="1">
      <c r="A11" s="93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93"/>
      <c r="R11" s="100"/>
      <c r="S11" s="33" t="s">
        <v>209</v>
      </c>
      <c r="T11" s="34" t="s">
        <v>220</v>
      </c>
      <c r="U11" s="34" t="s">
        <v>249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281794.89999999997</v>
      </c>
      <c r="T13" s="41">
        <f>SUM(T14+T16+T18+T22+T24+T30+T32+T36+T41)</f>
        <v>296227</v>
      </c>
      <c r="U13" s="41">
        <f>SUM(U14+U17+U18+U22+U24+U30+U32+U36+U41)</f>
        <v>309374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226010</v>
      </c>
      <c r="T14" s="45">
        <f>SUM(T15)</f>
        <v>238426</v>
      </c>
      <c r="U14" s="45">
        <f>SUM(U15)</f>
        <v>249290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226010</v>
      </c>
      <c r="T15" s="45">
        <v>238426</v>
      </c>
      <c r="U15" s="45">
        <v>249290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4500</v>
      </c>
      <c r="T16" s="45">
        <f>SUM(T17)</f>
        <v>4680</v>
      </c>
      <c r="U16" s="45">
        <f>SUM(U17)</f>
        <v>4860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4500</v>
      </c>
      <c r="T17" s="45">
        <v>4680</v>
      </c>
      <c r="U17" s="45">
        <v>4860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22195</v>
      </c>
      <c r="T18" s="45">
        <f>SUM(T19:T21)</f>
        <v>23614</v>
      </c>
      <c r="U18" s="45">
        <f>SUM(U19:U21)</f>
        <v>24719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19820</v>
      </c>
      <c r="T19" s="45">
        <v>21109</v>
      </c>
      <c r="U19" s="45">
        <v>22090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910</v>
      </c>
      <c r="T20" s="45">
        <v>945</v>
      </c>
      <c r="U20" s="45">
        <v>987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204</v>
      </c>
      <c r="R21" s="43" t="s">
        <v>205</v>
      </c>
      <c r="S21" s="44">
        <v>1465</v>
      </c>
      <c r="T21" s="45">
        <v>1560</v>
      </c>
      <c r="U21" s="45">
        <v>1642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1322</v>
      </c>
      <c r="U22" s="45">
        <f>SUM(U23)</f>
        <v>1345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1322</v>
      </c>
      <c r="U23" s="45">
        <v>1345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3062.3</v>
      </c>
      <c r="T24" s="45">
        <f>SUM(T25:T29)</f>
        <v>3149.8</v>
      </c>
      <c r="U24" s="45">
        <f>SUM(U25:U29)</f>
        <v>3230.9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1900</v>
      </c>
      <c r="T25" s="45">
        <v>1950</v>
      </c>
      <c r="U25" s="45">
        <v>2000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58</v>
      </c>
      <c r="T26" s="45">
        <v>60</v>
      </c>
      <c r="U26" s="45">
        <v>60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225.9</v>
      </c>
      <c r="T27" s="45">
        <v>234.6</v>
      </c>
      <c r="U27" s="45">
        <v>242.9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843.4</v>
      </c>
      <c r="T28" s="45">
        <v>869.2</v>
      </c>
      <c r="U28" s="45">
        <v>891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35</v>
      </c>
      <c r="T29" s="45">
        <v>36</v>
      </c>
      <c r="U29" s="45">
        <v>37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165.5</v>
      </c>
      <c r="T30" s="45">
        <f>SUM(T31)</f>
        <v>168.6</v>
      </c>
      <c r="U30" s="45">
        <f>SUM(U31)</f>
        <v>171.9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165.5</v>
      </c>
      <c r="T31" s="45">
        <v>168.6</v>
      </c>
      <c r="U31" s="45">
        <v>171.9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22707.100000000002</v>
      </c>
      <c r="T32" s="45">
        <f>SUM(T33:T35)</f>
        <v>23232.699999999997</v>
      </c>
      <c r="U32" s="45">
        <f>SUM(U33:U35)</f>
        <v>24148.1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21427.9</v>
      </c>
      <c r="T33" s="45">
        <v>21916.1</v>
      </c>
      <c r="U33" s="45">
        <v>22792.5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709.2</v>
      </c>
      <c r="T34" s="45">
        <v>736.8</v>
      </c>
      <c r="U34" s="45">
        <v>762.6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221</v>
      </c>
      <c r="R35" s="70" t="s">
        <v>222</v>
      </c>
      <c r="S35" s="44">
        <v>570</v>
      </c>
      <c r="T35" s="45">
        <v>579.8</v>
      </c>
      <c r="U35" s="45">
        <v>593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702</v>
      </c>
      <c r="T36" s="45">
        <f>SUM(T37:T40)</f>
        <v>766</v>
      </c>
      <c r="U36" s="45">
        <f>SUM(U37:U40)</f>
        <v>737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500</v>
      </c>
      <c r="T37" s="45">
        <v>500</v>
      </c>
      <c r="U37" s="45">
        <v>500</v>
      </c>
    </row>
    <row r="38" spans="1:21" ht="61.5" customHeight="1">
      <c r="A38" s="37" t="s">
        <v>213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223</v>
      </c>
      <c r="R38" s="43" t="s">
        <v>224</v>
      </c>
      <c r="S38" s="44">
        <v>0</v>
      </c>
      <c r="T38" s="45">
        <v>50</v>
      </c>
      <c r="U38" s="45">
        <v>0</v>
      </c>
    </row>
    <row r="39" spans="1:21" ht="34.5" customHeight="1">
      <c r="A39" s="37" t="s">
        <v>214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200</v>
      </c>
      <c r="T39" s="45">
        <v>210</v>
      </c>
      <c r="U39" s="45">
        <v>230</v>
      </c>
    </row>
    <row r="40" spans="1:21" ht="34.5" customHeight="1">
      <c r="A40" s="37" t="s">
        <v>215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203</v>
      </c>
      <c r="S40" s="44">
        <v>2</v>
      </c>
      <c r="T40" s="45">
        <v>6</v>
      </c>
      <c r="U40" s="45">
        <v>7</v>
      </c>
    </row>
    <row r="41" spans="1:21" ht="12.75">
      <c r="A41" s="37" t="s">
        <v>216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SUM(S42:S47)</f>
        <v>1153</v>
      </c>
      <c r="T41" s="45">
        <f>SUM(T42:T47)</f>
        <v>867.9000000000001</v>
      </c>
      <c r="U41" s="45">
        <f>SUM(U42:U47)</f>
        <v>872.0999999999999</v>
      </c>
    </row>
    <row r="42" spans="1:21" ht="26.25" customHeight="1">
      <c r="A42" s="37" t="s">
        <v>217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225</v>
      </c>
      <c r="R42" s="72" t="s">
        <v>226</v>
      </c>
      <c r="S42" s="44">
        <v>205.4</v>
      </c>
      <c r="T42" s="45">
        <v>205.7</v>
      </c>
      <c r="U42" s="45">
        <v>206.1</v>
      </c>
    </row>
    <row r="43" spans="1:21" ht="36.75" customHeight="1">
      <c r="A43" s="37" t="s">
        <v>218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201</v>
      </c>
      <c r="R43" s="43" t="s">
        <v>200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219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278</v>
      </c>
      <c r="R44" s="72" t="s">
        <v>229</v>
      </c>
      <c r="S44" s="44">
        <v>156.8</v>
      </c>
      <c r="T44" s="45">
        <v>159.8</v>
      </c>
      <c r="U44" s="45">
        <v>163</v>
      </c>
    </row>
    <row r="45" spans="1:21" ht="48.75" customHeight="1">
      <c r="A45" s="37" t="s">
        <v>252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279</v>
      </c>
      <c r="R45" s="72" t="s">
        <v>250</v>
      </c>
      <c r="S45" s="44">
        <v>60</v>
      </c>
      <c r="T45" s="45">
        <v>61</v>
      </c>
      <c r="U45" s="45">
        <v>62</v>
      </c>
    </row>
    <row r="46" spans="1:21" ht="51" customHeight="1">
      <c r="A46" s="37" t="s">
        <v>253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211</v>
      </c>
      <c r="R46" s="43" t="s">
        <v>210</v>
      </c>
      <c r="S46" s="44">
        <v>40</v>
      </c>
      <c r="T46" s="45">
        <v>41</v>
      </c>
      <c r="U46" s="45">
        <v>42</v>
      </c>
    </row>
    <row r="47" spans="1:21" ht="15" customHeight="1">
      <c r="A47" s="37" t="s">
        <v>254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227</v>
      </c>
      <c r="R47" s="72" t="s">
        <v>228</v>
      </c>
      <c r="S47" s="44">
        <v>687.8</v>
      </c>
      <c r="T47" s="45">
        <v>397.3</v>
      </c>
      <c r="U47" s="45">
        <v>395.8</v>
      </c>
    </row>
    <row r="48" spans="1:21" ht="15.75" customHeight="1">
      <c r="A48" s="35" t="s">
        <v>255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111</v>
      </c>
      <c r="R48" s="39" t="s">
        <v>146</v>
      </c>
      <c r="S48" s="40">
        <f>SUM(S49+S72+S69)</f>
        <v>1011678.9</v>
      </c>
      <c r="T48" s="41">
        <f>SUM(T49,)</f>
        <v>778554.8</v>
      </c>
      <c r="U48" s="41">
        <f>SUM(U49,)</f>
        <v>698032.1</v>
      </c>
    </row>
    <row r="49" spans="1:21" ht="24">
      <c r="A49" s="35" t="s">
        <v>256</v>
      </c>
      <c r="B49" s="47" t="s">
        <v>55</v>
      </c>
      <c r="C49" s="47" t="s">
        <v>56</v>
      </c>
      <c r="D49" s="47" t="s">
        <v>109</v>
      </c>
      <c r="E49" s="47" t="s">
        <v>110</v>
      </c>
      <c r="F49" s="48"/>
      <c r="G49" s="47" t="s">
        <v>59</v>
      </c>
      <c r="H49" s="47" t="s">
        <v>60</v>
      </c>
      <c r="I49" s="47" t="s">
        <v>61</v>
      </c>
      <c r="J49" s="47" t="s">
        <v>0</v>
      </c>
      <c r="K49" s="47" t="s">
        <v>55</v>
      </c>
      <c r="L49" s="47" t="s">
        <v>62</v>
      </c>
      <c r="M49" s="47" t="s">
        <v>59</v>
      </c>
      <c r="N49" s="47" t="s">
        <v>1</v>
      </c>
      <c r="O49" s="48"/>
      <c r="P49" s="48"/>
      <c r="Q49" s="35" t="s">
        <v>147</v>
      </c>
      <c r="R49" s="39" t="s">
        <v>131</v>
      </c>
      <c r="S49" s="40">
        <f>SUM(S50,S58,S64,S53)</f>
        <v>1017444.7</v>
      </c>
      <c r="T49" s="41">
        <f>SUM(T50+T58+T64+T53)</f>
        <v>778554.8</v>
      </c>
      <c r="U49" s="41">
        <f>SUM(U50,U58,U64,U53)</f>
        <v>698032.1</v>
      </c>
    </row>
    <row r="50" spans="1:21" ht="11.25" customHeight="1">
      <c r="A50" s="37" t="s">
        <v>257</v>
      </c>
      <c r="B50" s="29" t="s">
        <v>55</v>
      </c>
      <c r="C50" s="29" t="s">
        <v>56</v>
      </c>
      <c r="D50" s="29" t="s">
        <v>114</v>
      </c>
      <c r="E50" s="29" t="s">
        <v>115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112</v>
      </c>
      <c r="L50" s="29" t="s">
        <v>113</v>
      </c>
      <c r="M50" s="29" t="s">
        <v>59</v>
      </c>
      <c r="N50" s="29" t="s">
        <v>1</v>
      </c>
      <c r="O50" s="30"/>
      <c r="P50" s="30"/>
      <c r="Q50" s="37" t="s">
        <v>190</v>
      </c>
      <c r="R50" s="43" t="s">
        <v>178</v>
      </c>
      <c r="S50" s="44">
        <f>SUM(S51:S52)</f>
        <v>448047</v>
      </c>
      <c r="T50" s="45">
        <f>SUM(T51:T52)</f>
        <v>327626</v>
      </c>
      <c r="U50" s="45">
        <f>SUM(U51:U52)</f>
        <v>272032</v>
      </c>
    </row>
    <row r="51" spans="1:21" ht="24" customHeight="1">
      <c r="A51" s="37" t="s">
        <v>258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191</v>
      </c>
      <c r="R51" s="43" t="s">
        <v>208</v>
      </c>
      <c r="S51" s="44">
        <v>135410</v>
      </c>
      <c r="T51" s="45">
        <v>98977</v>
      </c>
      <c r="U51" s="45">
        <v>86631</v>
      </c>
    </row>
    <row r="52" spans="1:21" ht="24" customHeight="1">
      <c r="A52" s="37" t="s">
        <v>259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199</v>
      </c>
      <c r="R52" s="43" t="s">
        <v>202</v>
      </c>
      <c r="S52" s="44">
        <v>312637</v>
      </c>
      <c r="T52" s="45">
        <v>228649</v>
      </c>
      <c r="U52" s="45">
        <v>185401</v>
      </c>
    </row>
    <row r="53" spans="1:21" ht="24" customHeight="1">
      <c r="A53" s="37" t="s">
        <v>260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230</v>
      </c>
      <c r="R53" s="72" t="s">
        <v>231</v>
      </c>
      <c r="S53" s="44">
        <f>SUM(S54:S57)</f>
        <v>170914.19999999998</v>
      </c>
      <c r="T53" s="45">
        <f>SUM(T54:T57)</f>
        <v>59173.8</v>
      </c>
      <c r="U53" s="45">
        <f>SUM(U54:U57)</f>
        <v>19741.8</v>
      </c>
    </row>
    <row r="54" spans="1:21" ht="24" customHeight="1">
      <c r="A54" s="37" t="s">
        <v>261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242</v>
      </c>
      <c r="R54" s="72" t="s">
        <v>244</v>
      </c>
      <c r="S54" s="44">
        <f>SUM(S79:S80)</f>
        <v>142546.3</v>
      </c>
      <c r="T54" s="45">
        <f>SUM(T79:T80)</f>
        <v>40205.4</v>
      </c>
      <c r="U54" s="45">
        <f>SUM(U79:U80)</f>
        <v>0</v>
      </c>
    </row>
    <row r="55" spans="1:21" ht="24" customHeight="1">
      <c r="A55" s="37" t="s">
        <v>262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281</v>
      </c>
      <c r="R55" s="72" t="s">
        <v>282</v>
      </c>
      <c r="S55" s="44">
        <v>1601.9</v>
      </c>
      <c r="T55" s="45">
        <v>0</v>
      </c>
      <c r="U55" s="45">
        <v>0</v>
      </c>
    </row>
    <row r="56" spans="1:21" ht="24" customHeight="1">
      <c r="A56" s="37" t="s">
        <v>263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283</v>
      </c>
      <c r="R56" s="72" t="s">
        <v>284</v>
      </c>
      <c r="S56" s="44">
        <f>SUM(S83)</f>
        <v>1347.5</v>
      </c>
      <c r="T56" s="45">
        <v>0</v>
      </c>
      <c r="U56" s="45">
        <v>0</v>
      </c>
    </row>
    <row r="57" spans="1:21" ht="12.75" customHeight="1">
      <c r="A57" s="37" t="s">
        <v>264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232</v>
      </c>
      <c r="R57" s="72" t="s">
        <v>300</v>
      </c>
      <c r="S57" s="44">
        <f>SUM(S86:S92)</f>
        <v>25418.5</v>
      </c>
      <c r="T57" s="45">
        <f>SUM(T86:T91)</f>
        <v>18968.4</v>
      </c>
      <c r="U57" s="45">
        <f>SUM(U86:U91)</f>
        <v>19741.8</v>
      </c>
    </row>
    <row r="58" spans="1:21" ht="21.75" customHeight="1">
      <c r="A58" s="37" t="s">
        <v>265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366377.8</v>
      </c>
      <c r="T58" s="45">
        <f>SUM(T59:T63)</f>
        <v>364216.6</v>
      </c>
      <c r="U58" s="45">
        <f>SUM(U59:U63)</f>
        <v>378230.2</v>
      </c>
    </row>
    <row r="59" spans="1:21" ht="25.5" customHeight="1">
      <c r="A59" s="37" t="s">
        <v>266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3360.9</v>
      </c>
      <c r="T59" s="45">
        <v>3495.3</v>
      </c>
      <c r="U59" s="45">
        <v>3635.1</v>
      </c>
    </row>
    <row r="60" spans="1:21" ht="24">
      <c r="A60" s="37" t="s">
        <v>267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301</v>
      </c>
      <c r="S60" s="44">
        <f>SUM(S95:S103)</f>
        <v>86192.09999999999</v>
      </c>
      <c r="T60" s="45">
        <f>SUM(T95:T103)</f>
        <v>78817.90000000001</v>
      </c>
      <c r="U60" s="45">
        <f>SUM(U95:U103)</f>
        <v>81620.3</v>
      </c>
    </row>
    <row r="61" spans="1:21" ht="25.5" customHeight="1">
      <c r="A61" s="37" t="s">
        <v>268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5175.2</v>
      </c>
      <c r="T61" s="45">
        <v>5174.5</v>
      </c>
      <c r="U61" s="45">
        <v>5174.3</v>
      </c>
    </row>
    <row r="62" spans="1:21" ht="37.5" customHeight="1">
      <c r="A62" s="37" t="s">
        <v>269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236</v>
      </c>
      <c r="R62" s="72" t="s">
        <v>237</v>
      </c>
      <c r="S62" s="44">
        <v>23.9</v>
      </c>
      <c r="T62" s="45">
        <v>25.9</v>
      </c>
      <c r="U62" s="45">
        <v>28.5</v>
      </c>
    </row>
    <row r="63" spans="1:21" ht="14.25" customHeight="1">
      <c r="A63" s="37" t="s">
        <v>270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302</v>
      </c>
      <c r="S63" s="44">
        <f>SUM(S106:S107)</f>
        <v>271625.7</v>
      </c>
      <c r="T63" s="45">
        <f>SUM(T106:T107)</f>
        <v>276703</v>
      </c>
      <c r="U63" s="45">
        <f>SUM(U106:U107)</f>
        <v>287772</v>
      </c>
    </row>
    <row r="64" spans="1:21" ht="12.75" customHeight="1">
      <c r="A64" s="37" t="s">
        <v>271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SUM(S65:S68)</f>
        <v>32105.699999999997</v>
      </c>
      <c r="T64" s="45">
        <f>SUM(T65:T68)</f>
        <v>27538.4</v>
      </c>
      <c r="U64" s="45">
        <f>SUM(U65:U68)</f>
        <v>28028.100000000002</v>
      </c>
    </row>
    <row r="65" spans="1:21" ht="48.75" customHeight="1">
      <c r="A65" s="37" t="s">
        <v>276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303</v>
      </c>
      <c r="S65" s="44">
        <f>SUM(S110:S111)</f>
        <v>5246.2</v>
      </c>
      <c r="T65" s="45">
        <f>SUM(T110:T111)</f>
        <v>5641</v>
      </c>
      <c r="U65" s="45">
        <f>SUM(U110:U111)</f>
        <v>5867.400000000001</v>
      </c>
    </row>
    <row r="66" spans="1:21" ht="48.75" customHeight="1">
      <c r="A66" s="37" t="s">
        <v>277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71" t="s">
        <v>286</v>
      </c>
      <c r="R66" s="72" t="s">
        <v>287</v>
      </c>
      <c r="S66" s="44">
        <v>3777.9</v>
      </c>
      <c r="T66" s="45">
        <v>0</v>
      </c>
      <c r="U66" s="45">
        <v>0</v>
      </c>
    </row>
    <row r="67" spans="1:21" ht="48.75" customHeight="1">
      <c r="A67" s="37" t="s">
        <v>310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71" t="s">
        <v>288</v>
      </c>
      <c r="R67" s="72" t="s">
        <v>289</v>
      </c>
      <c r="S67" s="44">
        <v>13027</v>
      </c>
      <c r="T67" s="45">
        <v>13027</v>
      </c>
      <c r="U67" s="45">
        <v>13027</v>
      </c>
    </row>
    <row r="68" spans="1:21" ht="28.5" customHeight="1">
      <c r="A68" s="37" t="s">
        <v>311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71" t="s">
        <v>290</v>
      </c>
      <c r="R68" s="72" t="s">
        <v>291</v>
      </c>
      <c r="S68" s="44">
        <f>SUM(S114:S115)</f>
        <v>10054.6</v>
      </c>
      <c r="T68" s="45">
        <f>SUM(T114:T115)</f>
        <v>8870.4</v>
      </c>
      <c r="U68" s="45">
        <f>SUM(U114:U115)</f>
        <v>9133.7</v>
      </c>
    </row>
    <row r="69" spans="1:21" ht="60" customHeight="1">
      <c r="A69" s="37" t="s">
        <v>312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5" t="s">
        <v>292</v>
      </c>
      <c r="R69" s="86" t="s">
        <v>293</v>
      </c>
      <c r="S69" s="40">
        <f>SUM(S70:S71)</f>
        <v>394.4</v>
      </c>
      <c r="T69" s="41">
        <f>SUM(T70:T71)</f>
        <v>0</v>
      </c>
      <c r="U69" s="41">
        <f>SUM(U70:U71)</f>
        <v>0</v>
      </c>
    </row>
    <row r="70" spans="1:21" ht="28.5" customHeight="1">
      <c r="A70" s="37" t="s">
        <v>313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294</v>
      </c>
      <c r="R70" s="87" t="s">
        <v>295</v>
      </c>
      <c r="S70" s="44">
        <v>393.4</v>
      </c>
      <c r="T70" s="45">
        <v>0</v>
      </c>
      <c r="U70" s="45">
        <v>0</v>
      </c>
    </row>
    <row r="71" spans="1:21" ht="38.25" customHeight="1">
      <c r="A71" s="37" t="s">
        <v>314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296</v>
      </c>
      <c r="R71" s="87" t="s">
        <v>297</v>
      </c>
      <c r="S71" s="44">
        <v>1</v>
      </c>
      <c r="T71" s="45">
        <v>0</v>
      </c>
      <c r="U71" s="45">
        <v>0</v>
      </c>
    </row>
    <row r="72" spans="1:21" ht="39" customHeight="1">
      <c r="A72" s="71" t="s">
        <v>315</v>
      </c>
      <c r="B72" s="73"/>
      <c r="C72" s="73"/>
      <c r="D72" s="73"/>
      <c r="E72" s="73"/>
      <c r="F72" s="74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5" t="s">
        <v>272</v>
      </c>
      <c r="R72" s="76" t="s">
        <v>273</v>
      </c>
      <c r="S72" s="77">
        <f>SUM(S73:S74)</f>
        <v>-6160.200000000001</v>
      </c>
      <c r="T72" s="78">
        <f>SUM(T77:T77)</f>
        <v>0</v>
      </c>
      <c r="U72" s="78">
        <f>SUM(U77:U77)</f>
        <v>0</v>
      </c>
    </row>
    <row r="73" spans="1:21" ht="50.25" customHeight="1">
      <c r="A73" s="71" t="s">
        <v>316</v>
      </c>
      <c r="B73" s="73"/>
      <c r="C73" s="73"/>
      <c r="D73" s="73"/>
      <c r="E73" s="73"/>
      <c r="F73" s="74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1" t="s">
        <v>298</v>
      </c>
      <c r="R73" s="79" t="s">
        <v>299</v>
      </c>
      <c r="S73" s="80">
        <v>-220.6</v>
      </c>
      <c r="T73" s="81">
        <v>0</v>
      </c>
      <c r="U73" s="81">
        <v>0</v>
      </c>
    </row>
    <row r="74" spans="1:21" ht="39" customHeight="1">
      <c r="A74" s="71" t="s">
        <v>317</v>
      </c>
      <c r="B74" s="73"/>
      <c r="C74" s="73"/>
      <c r="D74" s="73"/>
      <c r="E74" s="73"/>
      <c r="F74" s="74"/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1" t="s">
        <v>274</v>
      </c>
      <c r="R74" s="79" t="s">
        <v>275</v>
      </c>
      <c r="S74" s="80">
        <v>-5939.6</v>
      </c>
      <c r="T74" s="81">
        <v>0</v>
      </c>
      <c r="U74" s="81">
        <v>0</v>
      </c>
    </row>
    <row r="75" spans="1:21" ht="12.75">
      <c r="A75" s="35" t="s">
        <v>318</v>
      </c>
      <c r="B75" s="47" t="s">
        <v>55</v>
      </c>
      <c r="C75" s="47" t="s">
        <v>56</v>
      </c>
      <c r="D75" s="47" t="s">
        <v>105</v>
      </c>
      <c r="E75" s="47" t="s">
        <v>60</v>
      </c>
      <c r="F75" s="48"/>
      <c r="G75" s="47" t="s">
        <v>59</v>
      </c>
      <c r="H75" s="47" t="s">
        <v>60</v>
      </c>
      <c r="I75" s="47" t="s">
        <v>61</v>
      </c>
      <c r="J75" s="47" t="s">
        <v>0</v>
      </c>
      <c r="K75" s="47" t="s">
        <v>55</v>
      </c>
      <c r="L75" s="47" t="s">
        <v>62</v>
      </c>
      <c r="M75" s="47" t="s">
        <v>59</v>
      </c>
      <c r="N75" s="47" t="s">
        <v>1</v>
      </c>
      <c r="O75" s="48"/>
      <c r="P75" s="48"/>
      <c r="Q75" s="47" t="s">
        <v>23</v>
      </c>
      <c r="R75" s="39" t="s">
        <v>124</v>
      </c>
      <c r="S75" s="40">
        <f>SUM(S48,S13,)</f>
        <v>1293473.8</v>
      </c>
      <c r="T75" s="41">
        <f>SUM(T48,T13)</f>
        <v>1074781.8</v>
      </c>
      <c r="U75" s="41">
        <f>SUM(U13,U48)</f>
        <v>1007406.1</v>
      </c>
    </row>
    <row r="76" spans="1:21" ht="12.75">
      <c r="A76" s="64"/>
      <c r="B76" s="65"/>
      <c r="C76" s="65"/>
      <c r="D76" s="65"/>
      <c r="E76" s="65"/>
      <c r="F76" s="66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7"/>
      <c r="S76" s="68"/>
      <c r="T76" s="69"/>
      <c r="U76" s="69"/>
    </row>
    <row r="77" spans="1:21" ht="12.75">
      <c r="A77" s="64"/>
      <c r="B77" s="65"/>
      <c r="C77" s="65"/>
      <c r="D77" s="65"/>
      <c r="E77" s="65"/>
      <c r="F77" s="66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7"/>
      <c r="S77" s="68"/>
      <c r="T77" s="69"/>
      <c r="U77" s="69"/>
    </row>
    <row r="78" spans="1:21" ht="12.75">
      <c r="A78" s="49" t="s">
        <v>212</v>
      </c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53" t="s">
        <v>127</v>
      </c>
      <c r="R78" s="60"/>
      <c r="S78" s="52"/>
      <c r="T78" s="59"/>
      <c r="U78" s="59"/>
    </row>
    <row r="79" spans="1:21" ht="12.75">
      <c r="A79" s="49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101" t="s">
        <v>243</v>
      </c>
      <c r="R79" s="101"/>
      <c r="S79" s="56">
        <v>142546.3</v>
      </c>
      <c r="T79" s="56">
        <v>40205.4</v>
      </c>
      <c r="U79" s="56">
        <v>0</v>
      </c>
    </row>
    <row r="80" spans="1:21" ht="24" customHeight="1">
      <c r="A80" s="49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101" t="s">
        <v>251</v>
      </c>
      <c r="R80" s="101"/>
      <c r="S80" s="56">
        <v>0</v>
      </c>
      <c r="T80" s="56">
        <v>0</v>
      </c>
      <c r="U80" s="56">
        <v>0</v>
      </c>
    </row>
    <row r="81" spans="1:21" ht="9.75" customHeight="1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82"/>
      <c r="R81" s="82"/>
      <c r="S81" s="83"/>
      <c r="T81" s="83"/>
      <c r="U81" s="83"/>
    </row>
    <row r="82" spans="1:21" ht="13.5" customHeight="1">
      <c r="A82" s="49" t="s">
        <v>233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127</v>
      </c>
      <c r="R82" s="82"/>
      <c r="S82" s="83"/>
      <c r="T82" s="83"/>
      <c r="U82" s="83"/>
    </row>
    <row r="83" spans="1:21" ht="24" customHeight="1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8" t="s">
        <v>285</v>
      </c>
      <c r="R83" s="88"/>
      <c r="S83" s="84">
        <v>1347.5</v>
      </c>
      <c r="T83" s="85">
        <v>0</v>
      </c>
      <c r="U83" s="85">
        <v>0</v>
      </c>
    </row>
    <row r="84" spans="1:21" ht="12.75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53"/>
      <c r="R84" s="60"/>
      <c r="S84" s="52"/>
      <c r="T84" s="59"/>
      <c r="U84" s="59"/>
    </row>
    <row r="85" spans="1:21" ht="12.75">
      <c r="A85" s="49" t="s">
        <v>246</v>
      </c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53" t="s">
        <v>127</v>
      </c>
      <c r="R85" s="60"/>
      <c r="S85" s="52"/>
      <c r="T85" s="59"/>
      <c r="U85" s="59"/>
    </row>
    <row r="86" spans="1:21" ht="26.25" customHeight="1">
      <c r="A86" s="61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89" t="s">
        <v>234</v>
      </c>
      <c r="R86" s="89"/>
      <c r="S86" s="55">
        <v>12893</v>
      </c>
      <c r="T86" s="56">
        <v>13332</v>
      </c>
      <c r="U86" s="56">
        <v>13880</v>
      </c>
    </row>
    <row r="87" spans="1:21" ht="27" customHeight="1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89" t="s">
        <v>235</v>
      </c>
      <c r="R87" s="89"/>
      <c r="S87" s="55">
        <v>5419.7</v>
      </c>
      <c r="T87" s="56">
        <v>5636.4</v>
      </c>
      <c r="U87" s="56">
        <v>5861.8</v>
      </c>
    </row>
    <row r="88" spans="1:21" ht="27" customHeight="1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89" t="s">
        <v>238</v>
      </c>
      <c r="R88" s="89"/>
      <c r="S88" s="55">
        <v>3054.6</v>
      </c>
      <c r="T88" s="56">
        <v>0</v>
      </c>
      <c r="U88" s="56">
        <v>0</v>
      </c>
    </row>
    <row r="89" spans="1:21" ht="14.25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9" t="s">
        <v>239</v>
      </c>
      <c r="R89" s="89"/>
      <c r="S89" s="55">
        <v>45.4</v>
      </c>
      <c r="T89" s="56">
        <v>0</v>
      </c>
      <c r="U89" s="56">
        <v>0</v>
      </c>
    </row>
    <row r="90" spans="1:21" ht="14.25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89" t="s">
        <v>240</v>
      </c>
      <c r="R90" s="89"/>
      <c r="S90" s="55">
        <v>96.6</v>
      </c>
      <c r="T90" s="56">
        <v>0</v>
      </c>
      <c r="U90" s="56">
        <v>0</v>
      </c>
    </row>
    <row r="91" spans="1:21" ht="27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89" t="s">
        <v>241</v>
      </c>
      <c r="R91" s="89"/>
      <c r="S91" s="55">
        <v>122.4</v>
      </c>
      <c r="T91" s="56">
        <v>0</v>
      </c>
      <c r="U91" s="56">
        <v>0</v>
      </c>
    </row>
    <row r="92" spans="1:21" ht="27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89" t="s">
        <v>308</v>
      </c>
      <c r="R92" s="89"/>
      <c r="S92" s="55">
        <v>3786.8</v>
      </c>
      <c r="T92" s="56">
        <v>0</v>
      </c>
      <c r="U92" s="56">
        <v>0</v>
      </c>
    </row>
    <row r="93" spans="1:21" ht="12.75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4"/>
      <c r="R93" s="58"/>
      <c r="S93" s="52"/>
      <c r="T93" s="59"/>
      <c r="U93" s="59"/>
    </row>
    <row r="94" spans="1:21" ht="12.75">
      <c r="A94" s="49" t="s">
        <v>304</v>
      </c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53" t="s">
        <v>127</v>
      </c>
      <c r="R94" s="60"/>
      <c r="S94" s="52"/>
      <c r="T94" s="59"/>
      <c r="U94" s="59"/>
    </row>
    <row r="95" spans="1:21" ht="24.75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9" t="s">
        <v>150</v>
      </c>
      <c r="R95" s="89"/>
      <c r="S95" s="55">
        <v>115.2</v>
      </c>
      <c r="T95" s="56">
        <v>120.9</v>
      </c>
      <c r="U95" s="56">
        <v>120.9</v>
      </c>
    </row>
    <row r="96" spans="1:21" ht="35.25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89" t="s">
        <v>133</v>
      </c>
      <c r="R96" s="89"/>
      <c r="S96" s="55">
        <v>242</v>
      </c>
      <c r="T96" s="57">
        <v>252</v>
      </c>
      <c r="U96" s="57">
        <v>262</v>
      </c>
    </row>
    <row r="97" spans="1:21" ht="24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4" t="s">
        <v>151</v>
      </c>
      <c r="R97" s="89"/>
      <c r="S97" s="55">
        <v>76730.7</v>
      </c>
      <c r="T97" s="57">
        <v>69207.8</v>
      </c>
      <c r="U97" s="57">
        <v>71976.1</v>
      </c>
    </row>
    <row r="98" spans="1:21" ht="34.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4" t="s">
        <v>152</v>
      </c>
      <c r="R98" s="89"/>
      <c r="S98" s="55">
        <v>0.2</v>
      </c>
      <c r="T98" s="57">
        <v>0.2</v>
      </c>
      <c r="U98" s="57">
        <v>0.2</v>
      </c>
    </row>
    <row r="99" spans="1:21" ht="24" customHeight="1">
      <c r="A99" s="61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4" t="s">
        <v>206</v>
      </c>
      <c r="R99" s="89"/>
      <c r="S99" s="55">
        <v>7982</v>
      </c>
      <c r="T99" s="57">
        <v>7982</v>
      </c>
      <c r="U99" s="57">
        <v>7982</v>
      </c>
    </row>
    <row r="100" spans="1:21" ht="36.75" customHeight="1">
      <c r="A100" s="61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4" t="s">
        <v>153</v>
      </c>
      <c r="R100" s="94"/>
      <c r="S100" s="55">
        <v>0</v>
      </c>
      <c r="T100" s="57">
        <v>110</v>
      </c>
      <c r="U100" s="57">
        <v>110</v>
      </c>
    </row>
    <row r="101" spans="1:21" ht="24" customHeight="1">
      <c r="A101" s="61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4" t="s">
        <v>207</v>
      </c>
      <c r="R101" s="89"/>
      <c r="S101" s="55">
        <v>340.5</v>
      </c>
      <c r="T101" s="57">
        <v>338.1</v>
      </c>
      <c r="U101" s="57">
        <v>335.8</v>
      </c>
    </row>
    <row r="102" spans="1:21" ht="47.25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3" t="s">
        <v>188</v>
      </c>
      <c r="R102" s="104"/>
      <c r="S102" s="55">
        <v>634.2</v>
      </c>
      <c r="T102" s="57">
        <v>659.6</v>
      </c>
      <c r="U102" s="57">
        <v>686</v>
      </c>
    </row>
    <row r="103" spans="1:21" ht="28.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3" t="s">
        <v>245</v>
      </c>
      <c r="R103" s="104"/>
      <c r="S103" s="55">
        <v>147.3</v>
      </c>
      <c r="T103" s="57">
        <v>147.3</v>
      </c>
      <c r="U103" s="57">
        <v>147.3</v>
      </c>
    </row>
    <row r="104" spans="1:21" ht="12.75">
      <c r="A104" s="49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54"/>
      <c r="R104" s="58"/>
      <c r="S104" s="52"/>
      <c r="T104" s="59"/>
      <c r="U104" s="59"/>
    </row>
    <row r="105" spans="1:21" ht="12.75">
      <c r="A105" s="49" t="s">
        <v>247</v>
      </c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53" t="s">
        <v>127</v>
      </c>
      <c r="R105" s="58"/>
      <c r="S105" s="52"/>
      <c r="T105" s="59"/>
      <c r="U105" s="59"/>
    </row>
    <row r="106" spans="1:21" ht="48.7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2" t="s">
        <v>148</v>
      </c>
      <c r="R106" s="102"/>
      <c r="S106" s="55">
        <v>185321.4</v>
      </c>
      <c r="T106" s="56">
        <v>188447</v>
      </c>
      <c r="U106" s="56">
        <v>195985</v>
      </c>
    </row>
    <row r="107" spans="1:21" ht="27" customHeight="1">
      <c r="A107" s="61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2" t="s">
        <v>189</v>
      </c>
      <c r="R107" s="102"/>
      <c r="S107" s="55">
        <v>86304.3</v>
      </c>
      <c r="T107" s="57">
        <v>88256</v>
      </c>
      <c r="U107" s="57">
        <v>91787</v>
      </c>
    </row>
    <row r="108" spans="1:21" ht="12.75" customHeight="1">
      <c r="A108" s="61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60"/>
      <c r="R108" s="60"/>
      <c r="S108" s="62"/>
      <c r="T108" s="59"/>
      <c r="U108" s="59"/>
    </row>
    <row r="109" spans="1:21" ht="13.5" customHeight="1">
      <c r="A109" s="49" t="s">
        <v>305</v>
      </c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3" t="s">
        <v>127</v>
      </c>
      <c r="R109" s="60"/>
      <c r="S109" s="62"/>
      <c r="T109" s="59"/>
      <c r="U109" s="59"/>
    </row>
    <row r="110" spans="1:21" ht="26.25" customHeight="1">
      <c r="A110" s="49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89" t="s">
        <v>140</v>
      </c>
      <c r="R110" s="89"/>
      <c r="S110" s="55">
        <v>4631.2</v>
      </c>
      <c r="T110" s="56">
        <v>4979.7</v>
      </c>
      <c r="U110" s="56">
        <v>5179.6</v>
      </c>
    </row>
    <row r="111" spans="1:21" ht="23.25" customHeight="1">
      <c r="A111" s="49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94" t="s">
        <v>139</v>
      </c>
      <c r="R111" s="89"/>
      <c r="S111" s="55">
        <v>615</v>
      </c>
      <c r="T111" s="57">
        <v>661.3</v>
      </c>
      <c r="U111" s="57">
        <v>687.8</v>
      </c>
    </row>
    <row r="112" ht="12" customHeight="1"/>
    <row r="113" spans="1:18" ht="12.75">
      <c r="A113" s="49" t="s">
        <v>306</v>
      </c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3" t="s">
        <v>127</v>
      </c>
      <c r="R113" s="60"/>
    </row>
    <row r="114" spans="1:21" ht="24.7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88" t="s">
        <v>307</v>
      </c>
      <c r="R114" s="88"/>
      <c r="S114" s="84">
        <v>8872.6</v>
      </c>
      <c r="T114" s="85">
        <v>8870.4</v>
      </c>
      <c r="U114" s="85">
        <v>9133.7</v>
      </c>
    </row>
    <row r="115" spans="17:21" ht="37.5" customHeight="1">
      <c r="Q115" s="88" t="s">
        <v>309</v>
      </c>
      <c r="R115" s="88"/>
      <c r="S115" s="84">
        <v>1182</v>
      </c>
      <c r="T115" s="85">
        <v>0</v>
      </c>
      <c r="U115" s="85">
        <v>0</v>
      </c>
    </row>
  </sheetData>
  <sheetProtection/>
  <mergeCells count="31">
    <mergeCell ref="Q90:R90"/>
    <mergeCell ref="Q91:R91"/>
    <mergeCell ref="Q79:R79"/>
    <mergeCell ref="Q103:R103"/>
    <mergeCell ref="Q106:R106"/>
    <mergeCell ref="Q101:R101"/>
    <mergeCell ref="Q102:R102"/>
    <mergeCell ref="Q95:R95"/>
    <mergeCell ref="Q99:R99"/>
    <mergeCell ref="Q110:R110"/>
    <mergeCell ref="Q107:R107"/>
    <mergeCell ref="S9:U9"/>
    <mergeCell ref="R9:R11"/>
    <mergeCell ref="Q9:Q11"/>
    <mergeCell ref="Q100:R100"/>
    <mergeCell ref="Q86:R86"/>
    <mergeCell ref="Q87:R87"/>
    <mergeCell ref="Q80:R80"/>
    <mergeCell ref="Q88:R88"/>
    <mergeCell ref="Q83:R83"/>
    <mergeCell ref="Q89:R89"/>
    <mergeCell ref="Q114:R114"/>
    <mergeCell ref="Q92:R92"/>
    <mergeCell ref="Q115:R115"/>
    <mergeCell ref="A3:U5"/>
    <mergeCell ref="A9:A11"/>
    <mergeCell ref="A7:U7"/>
    <mergeCell ref="Q98:R98"/>
    <mergeCell ref="Q111:R111"/>
    <mergeCell ref="Q96:R96"/>
    <mergeCell ref="Q97:R97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2023-08-18T11:07:44Z</cp:lastPrinted>
  <dcterms:created xsi:type="dcterms:W3CDTF">2005-10-01T10:04:25Z</dcterms:created>
  <dcterms:modified xsi:type="dcterms:W3CDTF">2023-08-18T11:08:11Z</dcterms:modified>
  <cp:category/>
  <cp:version/>
  <cp:contentType/>
  <cp:contentStatus/>
</cp:coreProperties>
</file>