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'Лист1'!$A$1:$U$86</definedName>
  </definedNames>
  <calcPr fullCalcOnLoad="1"/>
</workbook>
</file>

<file path=xl/sharedStrings.xml><?xml version="1.0" encoding="utf-8"?>
<sst xmlns="http://schemas.openxmlformats.org/spreadsheetml/2006/main" count="468" uniqueCount="274">
  <si>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</si>
  <si>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</si>
  <si>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</si>
  <si>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</si>
  <si>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</si>
  <si>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</si>
  <si>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</si>
  <si>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</si>
  <si>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</si>
  <si>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</si>
  <si>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</si>
  <si>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</si>
  <si>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</si>
  <si>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</si>
  <si>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</si>
  <si>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</si>
  <si>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</si>
  <si>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</si>
  <si>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</si>
  <si>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</si>
  <si>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</si>
  <si>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</si>
  <si>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</si>
  <si>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</si>
  <si>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</si>
  <si>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</si>
  <si>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</si>
  <si>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</si>
  <si>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</si>
  <si>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</si>
  <si>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</si>
  <si>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</si>
  <si>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</si>
  <si>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</si>
  <si>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</si>
  <si>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</si>
  <si>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</si>
  <si>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</si>
  <si>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</si>
  <si>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</si>
  <si>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</si>
  <si>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</si>
  <si>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</si>
  <si>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</si>
  <si>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</si>
  <si>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</si>
  <si>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</si>
  <si>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</si>
  <si>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</si>
  <si>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</si>
  <si>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</si>
  <si>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</si>
  <si>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</si>
  <si>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</si>
  <si>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</si>
  <si>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</si>
  <si>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</si>
  <si>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</si>
  <si>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</si>
  <si>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</si>
  <si>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</si>
  <si>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</si>
  <si>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</si>
  <si>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</si>
  <si>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</si>
  <si>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</si>
  <si>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</si>
  <si>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</si>
  <si>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</si>
  <si>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</si>
  <si>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</si>
  <si>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</si>
  <si>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</si>
  <si>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</si>
  <si>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</si>
  <si>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</si>
  <si>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</si>
  <si>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</si>
  <si>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</si>
  <si>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</si>
  <si>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</si>
  <si>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</si>
  <si>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</si>
  <si>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</si>
  <si>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</si>
  <si>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</si>
  <si>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</si>
  <si>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</si>
  <si>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</si>
  <si>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</si>
  <si>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</si>
  <si>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</si>
  <si>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</si>
  <si>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</si>
  <si>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</si>
  <si>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140</t>
  </si>
  <si>
    <t>Суммы принудительного изъятия</t>
  </si>
  <si>
    <t>11600000</t>
  </si>
  <si>
    <t>ШТРАФЫ, САНКЦИИ, ВОЗМЕЩЕНИЕ УЩЕРБА</t>
  </si>
  <si>
    <t>000 1 16 00000 00 0000 000</t>
  </si>
  <si>
    <t>11690000</t>
  </si>
  <si>
    <t>Прочие поступления от денежных взысканий (штрафов) и иных сумм в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</si>
  <si>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</si>
  <si>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</si>
  <si>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</si>
  <si>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</si>
  <si>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</si>
  <si>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</si>
  <si>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</si>
  <si>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</si>
  <si>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</si>
  <si>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</si>
  <si>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</si>
  <si>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</si>
  <si>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</si>
  <si>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</si>
  <si>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</si>
  <si>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</si>
  <si>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</si>
  <si>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</si>
  <si>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</si>
  <si>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</si>
  <si>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000 1 16 90050 05 0000 140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</si>
  <si>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</si>
  <si>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</si>
  <si>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</si>
  <si>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</si>
  <si>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</si>
  <si>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</si>
  <si>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</si>
  <si>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</si>
  <si>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000 1 16 03030 01 0000 140</t>
  </si>
  <si>
    <t>ИТОГО ДОХОДОВ: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</si>
  <si>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</si>
  <si>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</si>
  <si>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НАЛОГОВЫЕ И НЕНАЛОГОВЫЕ ДОХОДЫ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</si>
  <si>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</si>
  <si>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</si>
  <si>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</si>
  <si>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</si>
  <si>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&lt;1&gt;</t>
  </si>
  <si>
    <t>&lt;4&gt;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</si>
  <si>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</si>
  <si>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</si>
  <si>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</si>
  <si>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</si>
  <si>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</si>
  <si>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</si>
  <si>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</si>
  <si>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</si>
  <si>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</si>
  <si>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</si>
  <si>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</si>
  <si>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</si>
  <si>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Прочие субсидии бюджетам муниципальных районов &lt;1&gt;</t>
  </si>
  <si>
    <t>Субвенции бюджетам муниципальных районов на выполнение передаваемых полномочий субъектов Российской Федерации &lt;2&gt;</t>
  </si>
  <si>
    <t xml:space="preserve"> &lt;2&gt;</t>
  </si>
  <si>
    <t>&lt;3&gt;</t>
  </si>
  <si>
    <t>Прочие субвенции бюджетам муниципальных районов &lt;3&gt;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</si>
  <si>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&lt;4&gt;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</si>
  <si>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</si>
  <si>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</si>
  <si>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</si>
  <si>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</si>
  <si>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</si>
  <si>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</si>
  <si>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</si>
  <si>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</si>
  <si>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</si>
  <si>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</si>
  <si>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</si>
  <si>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</si>
  <si>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</si>
  <si>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000 1 16 51030 02 0000 140</t>
  </si>
  <si>
    <t>Денежные взыскания (штрафы), установленные     законами  субъектов Российской  Федерации  за   несоблюдение муниципальных правовых актов, зачисляемые  в бюджеты муниципальных районов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</si>
  <si>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</si>
  <si>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</si>
  <si>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</si>
  <si>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</si>
  <si>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</si>
  <si>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</si>
  <si>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</si>
  <si>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Субсидии на выравнивание бюджетной обеспеченности муниципальных районов по реализации ими их отдельных расходных обязательств 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</si>
  <si>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</si>
  <si>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000 1 11 05075 05 0000 120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</si>
  <si>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</si>
  <si>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</si>
  <si>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</si>
  <si>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</si>
  <si>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</si>
  <si>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</si>
  <si>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</si>
  <si>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</si>
  <si>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</si>
  <si>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</si>
  <si>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</si>
  <si>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</si>
  <si>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</si>
  <si>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</si>
  <si>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</si>
  <si>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</si>
  <si>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</si>
  <si>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</si>
  <si>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</si>
  <si>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</si>
  <si>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</si>
  <si>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</si>
  <si>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</si>
  <si>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</si>
  <si>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</si>
  <si>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</si>
  <si>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</si>
  <si>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</si>
  <si>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</si>
  <si>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</si>
  <si>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</si>
  <si>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</si>
  <si>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</si>
  <si>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</si>
  <si>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</si>
  <si>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</si>
  <si>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</si>
  <si>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</si>
  <si>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</si>
  <si>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</si>
  <si>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</si>
  <si>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</si>
  <si>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000 1 16 43000 01 0000 140</t>
  </si>
  <si>
    <t>Денежные взыскания (штрафы) за нарушение законодательства Российской Федерации  об административных правонарушениях, предусмотренные ст. 20.25.Кодекса Россйской Федерации об административных правонарушениях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</si>
  <si>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</si>
  <si>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</si>
  <si>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</si>
  <si>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41</t>
  </si>
  <si>
    <t>47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</si>
  <si>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</si>
  <si>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</si>
  <si>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</si>
  <si>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</si>
  <si>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Субсидии на осуществление в пределах полномочий муниципальных районов мероприятий по обеспечению  организации отдыха детей в каникулярное время, включая мероприятия по обеспечению безопасности их жизни и здоровья</t>
  </si>
  <si>
    <t>Субвенции на осуществление государственного полномочия Свердловской области по расчету и предоставлению за счет средств областного бюджета  бюджетам поселений дотаций на выравнивание бюджетной обеспеченности поселений</t>
  </si>
  <si>
    <t>50</t>
  </si>
  <si>
    <t>на 2019 год</t>
  </si>
  <si>
    <t>на 2020 год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</si>
  <si>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</si>
  <si>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</si>
  <si>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</si>
  <si>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Свод доходов муниципального бюджета на 2019 год и плановый период 2020 и 2021 годов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</si>
  <si>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</si>
  <si>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</si>
  <si>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000 1 14 02053 05 0000 410</t>
  </si>
  <si>
    <t>000 1 14 02053 05 0000 440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</si>
  <si>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</si>
  <si>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000 1 05 04000 02 0000 110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</si>
  <si>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</si>
  <si>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</si>
  <si>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 2021 год</t>
  </si>
  <si>
    <t>48</t>
  </si>
  <si>
    <t>49</t>
  </si>
  <si>
    <t>51</t>
  </si>
  <si>
    <t>000 2 02 10000 00 0000 150</t>
  </si>
  <si>
    <t>000 2 02 15001 05 0000 150</t>
  </si>
  <si>
    <t>000 2 02 20000 00 0000 150</t>
  </si>
  <si>
    <t>000 2 02 29999 05 0000 150</t>
  </si>
  <si>
    <t>000 2 02 30000 00 0000 150</t>
  </si>
  <si>
    <t>000 2 02 30022 05 0000 150</t>
  </si>
  <si>
    <t>000 2 02 30024 05 0000 150</t>
  </si>
  <si>
    <t>000 2 02 35118 05 0000 150</t>
  </si>
  <si>
    <t>000 2 02 35120 05 0000 150</t>
  </si>
  <si>
    <t>000 2 02 35250 05 0000 150</t>
  </si>
  <si>
    <t>000 2 02 39999 05 0000 150</t>
  </si>
  <si>
    <t>000 2 02 40000 00 0000 150</t>
  </si>
  <si>
    <t>000 2 02 40014 05 0000 150</t>
  </si>
  <si>
    <t>Субсидии на осуществление  мероприятий по обеспечению  питанием обучающихся в муниципальных общеобразовательных организациях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</si>
  <si>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образования
Байкаловский муниципальный район                                                                                                                                                                                                                                                             №  166   от  26    декабря 2018 года «О бюджете муниципального                                                                                                                                                                                                                                                   образования  Байкаловский  муниципальный 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плановый период 2020 и 2021 годов»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</si>
</sst>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0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2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7" fontId="10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7" fontId="9" fillId="0" borderId="1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 wrapText="1"/>
    </xf>
    <xf numFmtId="17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177" fontId="9" fillId="0" borderId="11" xfId="0" applyNumberFormat="1" applyFont="1" applyFill="1" applyBorder="1" applyAlignment="1">
      <alignment horizontal="right"/>
    </xf>
    <xf numFmtId="177" fontId="9" fillId="0" borderId="11" xfId="0" applyNumberFormat="1" applyFont="1" applyFill="1" applyBorder="1" applyAlignment="1">
      <alignment/>
    </xf>
    <xf numFmtId="177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7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7" fontId="9" fillId="0" borderId="0" xfId="0" applyNumberFormat="1" applyFont="1" applyFill="1" applyBorder="1" applyAlignment="1">
      <alignment horizontal="right"/>
    </xf>
    <xf numFmtId="177" fontId="48" fillId="0" borderId="11" xfId="0" applyNumberFormat="1" applyFont="1" applyFill="1" applyBorder="1" applyAlignment="1">
      <alignment horizontal="right"/>
    </xf>
    <xf numFmtId="177" fontId="48" fillId="0" borderId="12" xfId="0" applyNumberFormat="1" applyFont="1" applyFill="1" applyBorder="1" applyAlignment="1">
      <alignment/>
    </xf>
    <xf numFmtId="177" fontId="48" fillId="0" borderId="11" xfId="0" applyNumberFormat="1" applyFont="1" applyFill="1" applyBorder="1" applyAlignment="1">
      <alignment/>
    </xf>
    <xf numFmtId="177" fontId="48" fillId="0" borderId="10" xfId="0" applyNumberFormat="1" applyFont="1" applyFill="1" applyBorder="1" applyAlignment="1">
      <alignment horizontal="right" vertical="center"/>
    </xf>
    <xf numFmtId="177" fontId="48" fillId="0" borderId="10" xfId="0" applyNumberFormat="1" applyFont="1" applyFill="1" applyBorder="1" applyAlignment="1">
      <alignment vertical="center"/>
    </xf>
    <xf numFmtId="177" fontId="49" fillId="0" borderId="10" xfId="0" applyNumberFormat="1" applyFont="1" applyFill="1" applyBorder="1" applyAlignment="1">
      <alignment horizontal="right" vertical="center"/>
    </xf>
    <xf numFmtId="177" fontId="49" fillId="0" borderId="10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49" fontId="8" fillId="0" borderId="0" xfId="0" applyNumberFormat="1" applyFont="1" applyFill="1" applyAlignment="1">
      <alignment horizontal="center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49" fontId="30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86"/>
  <sheetViews>
    <sheetView tabSelected="1" zoomScale="115" zoomScaleNormal="115" zoomScaleSheetLayoutView="100" workbookViewId="0" topLeftCell="A2">
      <selection activeCell="A7" sqref="A7:U7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106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81" t="s">
        <v>273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s="15" customFormat="1" ht="33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15" customFormat="1" ht="51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93" t="s">
        <v>246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82" t="s">
        <v>243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82" t="s">
        <v>17</v>
      </c>
      <c r="R9" s="88" t="s">
        <v>120</v>
      </c>
      <c r="S9" s="77" t="s">
        <v>20</v>
      </c>
      <c r="T9" s="78"/>
      <c r="U9" s="79"/>
    </row>
    <row r="10" spans="1:21" ht="18" customHeight="1" hidden="1">
      <c r="A10" s="83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83"/>
      <c r="R10" s="89"/>
      <c r="S10" s="31"/>
      <c r="T10" s="32"/>
      <c r="U10" s="32"/>
    </row>
    <row r="11" spans="1:21" ht="24" customHeight="1">
      <c r="A11" s="84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84"/>
      <c r="R11" s="90"/>
      <c r="S11" s="33" t="s">
        <v>241</v>
      </c>
      <c r="T11" s="34" t="s">
        <v>242</v>
      </c>
      <c r="U11" s="34" t="s">
        <v>255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7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135</v>
      </c>
      <c r="S13" s="40">
        <f>SUM(S14,S18,S23,S25,S31,S33,S36,S41,S16)</f>
        <v>203683.6</v>
      </c>
      <c r="T13" s="41">
        <f>SUM(T14+T16+T18+T23+T25+T31+T33+T36+T41)</f>
        <v>211530.3</v>
      </c>
      <c r="U13" s="41">
        <f>SUM(U14+U17+U18+U23+U25+U31+U33+U36+U41)</f>
        <v>217685.09999999998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165870</v>
      </c>
      <c r="T14" s="45">
        <f>SUM(T15)</f>
        <v>173339</v>
      </c>
      <c r="U14" s="45">
        <f>SUM(U15)</f>
        <v>181137.8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46" t="s">
        <v>124</v>
      </c>
      <c r="R15" s="43" t="s">
        <v>72</v>
      </c>
      <c r="S15" s="44">
        <v>165870</v>
      </c>
      <c r="T15" s="45">
        <v>173339</v>
      </c>
      <c r="U15" s="45">
        <v>181137.8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179</v>
      </c>
      <c r="R16" s="43" t="s">
        <v>163</v>
      </c>
      <c r="S16" s="44">
        <f>SUM(S17)</f>
        <v>5904</v>
      </c>
      <c r="T16" s="45">
        <f>SUM(T17)</f>
        <v>5904</v>
      </c>
      <c r="U16" s="45">
        <f>SUM(U17)</f>
        <v>5904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162</v>
      </c>
      <c r="R17" s="43" t="s">
        <v>164</v>
      </c>
      <c r="S17" s="44">
        <v>5904</v>
      </c>
      <c r="T17" s="45">
        <v>5904</v>
      </c>
      <c r="U17" s="45">
        <v>5904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125</v>
      </c>
      <c r="R18" s="43" t="s">
        <v>9</v>
      </c>
      <c r="S18" s="44">
        <f>SUM(S19:S22)</f>
        <v>8425</v>
      </c>
      <c r="T18" s="45">
        <f>SUM(T19:T22)</f>
        <v>8725.9</v>
      </c>
      <c r="U18" s="45">
        <f>SUM(U19:U22)</f>
        <v>6926.1</v>
      </c>
    </row>
    <row r="19" spans="1:21" ht="24" customHeight="1">
      <c r="A19" s="37" t="s">
        <v>188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180</v>
      </c>
      <c r="R19" s="43" t="s">
        <v>181</v>
      </c>
      <c r="S19" s="44">
        <v>2256</v>
      </c>
      <c r="T19" s="45">
        <v>2551.5</v>
      </c>
      <c r="U19" s="45">
        <v>4325.3</v>
      </c>
    </row>
    <row r="20" spans="1:21" ht="13.5" customHeight="1">
      <c r="A20" s="37" t="s">
        <v>189</v>
      </c>
      <c r="B20" s="37"/>
      <c r="C20" s="37"/>
      <c r="D20" s="37"/>
      <c r="E20" s="37"/>
      <c r="F20" s="42"/>
      <c r="G20" s="37"/>
      <c r="H20" s="37"/>
      <c r="I20" s="37"/>
      <c r="J20" s="37"/>
      <c r="K20" s="37"/>
      <c r="L20" s="37"/>
      <c r="M20" s="37"/>
      <c r="N20" s="37"/>
      <c r="O20" s="42"/>
      <c r="P20" s="42"/>
      <c r="Q20" s="37" t="s">
        <v>126</v>
      </c>
      <c r="R20" s="43" t="s">
        <v>121</v>
      </c>
      <c r="S20" s="44">
        <v>5900</v>
      </c>
      <c r="T20" s="45">
        <v>5900</v>
      </c>
      <c r="U20" s="45">
        <v>0</v>
      </c>
    </row>
    <row r="21" spans="1:21" ht="12.75">
      <c r="A21" s="37" t="s">
        <v>190</v>
      </c>
      <c r="B21" s="37" t="s">
        <v>66</v>
      </c>
      <c r="C21" s="37" t="s">
        <v>67</v>
      </c>
      <c r="D21" s="37" t="s">
        <v>13</v>
      </c>
      <c r="E21" s="37" t="s">
        <v>14</v>
      </c>
      <c r="F21" s="42"/>
      <c r="G21" s="37" t="s">
        <v>73</v>
      </c>
      <c r="H21" s="37" t="s">
        <v>74</v>
      </c>
      <c r="I21" s="37" t="s">
        <v>61</v>
      </c>
      <c r="J21" s="37" t="s">
        <v>0</v>
      </c>
      <c r="K21" s="37" t="s">
        <v>5</v>
      </c>
      <c r="L21" s="37" t="s">
        <v>6</v>
      </c>
      <c r="M21" s="37" t="s">
        <v>59</v>
      </c>
      <c r="N21" s="37" t="s">
        <v>1</v>
      </c>
      <c r="O21" s="42" t="s">
        <v>21</v>
      </c>
      <c r="P21" s="42"/>
      <c r="Q21" s="37" t="s">
        <v>127</v>
      </c>
      <c r="R21" s="43" t="s">
        <v>14</v>
      </c>
      <c r="S21" s="44">
        <v>119</v>
      </c>
      <c r="T21" s="45">
        <v>120.4</v>
      </c>
      <c r="U21" s="45">
        <v>121.8</v>
      </c>
    </row>
    <row r="22" spans="1:21" ht="24">
      <c r="A22" s="37" t="s">
        <v>191</v>
      </c>
      <c r="B22" s="37"/>
      <c r="C22" s="37"/>
      <c r="D22" s="37"/>
      <c r="E22" s="37"/>
      <c r="F22" s="42"/>
      <c r="G22" s="37"/>
      <c r="H22" s="37"/>
      <c r="I22" s="37"/>
      <c r="J22" s="37"/>
      <c r="K22" s="37"/>
      <c r="L22" s="37"/>
      <c r="M22" s="37"/>
      <c r="N22" s="37"/>
      <c r="O22" s="42"/>
      <c r="P22" s="42"/>
      <c r="Q22" s="37" t="s">
        <v>252</v>
      </c>
      <c r="R22" s="43" t="s">
        <v>251</v>
      </c>
      <c r="S22" s="44">
        <v>150</v>
      </c>
      <c r="T22" s="45">
        <v>154</v>
      </c>
      <c r="U22" s="45">
        <v>2479</v>
      </c>
    </row>
    <row r="23" spans="1:21" ht="12.75">
      <c r="A23" s="37" t="s">
        <v>192</v>
      </c>
      <c r="B23" s="37" t="s">
        <v>55</v>
      </c>
      <c r="C23" s="37" t="s">
        <v>56</v>
      </c>
      <c r="D23" s="37" t="s">
        <v>77</v>
      </c>
      <c r="E23" s="37" t="s">
        <v>107</v>
      </c>
      <c r="F23" s="42"/>
      <c r="G23" s="37" t="s">
        <v>59</v>
      </c>
      <c r="H23" s="37" t="s">
        <v>60</v>
      </c>
      <c r="I23" s="37" t="s">
        <v>61</v>
      </c>
      <c r="J23" s="37" t="s">
        <v>0</v>
      </c>
      <c r="K23" s="37" t="s">
        <v>55</v>
      </c>
      <c r="L23" s="37" t="s">
        <v>62</v>
      </c>
      <c r="M23" s="37" t="s">
        <v>59</v>
      </c>
      <c r="N23" s="37" t="s">
        <v>1</v>
      </c>
      <c r="O23" s="42"/>
      <c r="P23" s="42"/>
      <c r="Q23" s="37" t="s">
        <v>78</v>
      </c>
      <c r="R23" s="43" t="s">
        <v>107</v>
      </c>
      <c r="S23" s="44">
        <f>SUM(S24:S24)</f>
        <v>1150</v>
      </c>
      <c r="T23" s="45">
        <f>SUM(T24)</f>
        <v>1190</v>
      </c>
      <c r="U23" s="45">
        <f>SUM(U24)</f>
        <v>1234</v>
      </c>
    </row>
    <row r="24" spans="1:21" ht="36" customHeight="1">
      <c r="A24" s="37" t="s">
        <v>193</v>
      </c>
      <c r="B24" s="37" t="s">
        <v>55</v>
      </c>
      <c r="C24" s="37" t="s">
        <v>56</v>
      </c>
      <c r="D24" s="37" t="s">
        <v>79</v>
      </c>
      <c r="E24" s="37" t="s">
        <v>80</v>
      </c>
      <c r="F24" s="42"/>
      <c r="G24" s="37" t="s">
        <v>73</v>
      </c>
      <c r="H24" s="37" t="s">
        <v>74</v>
      </c>
      <c r="I24" s="37" t="s">
        <v>61</v>
      </c>
      <c r="J24" s="37" t="s">
        <v>0</v>
      </c>
      <c r="K24" s="37" t="s">
        <v>5</v>
      </c>
      <c r="L24" s="37" t="s">
        <v>6</v>
      </c>
      <c r="M24" s="37" t="s">
        <v>59</v>
      </c>
      <c r="N24" s="37" t="s">
        <v>1</v>
      </c>
      <c r="O24" s="42"/>
      <c r="P24" s="42"/>
      <c r="Q24" s="37" t="s">
        <v>128</v>
      </c>
      <c r="R24" s="43" t="s">
        <v>152</v>
      </c>
      <c r="S24" s="44">
        <v>1150</v>
      </c>
      <c r="T24" s="45">
        <v>1190</v>
      </c>
      <c r="U24" s="45">
        <v>1234</v>
      </c>
    </row>
    <row r="25" spans="1:21" ht="24">
      <c r="A25" s="37" t="s">
        <v>194</v>
      </c>
      <c r="B25" s="37" t="s">
        <v>55</v>
      </c>
      <c r="C25" s="37" t="s">
        <v>56</v>
      </c>
      <c r="D25" s="37" t="s">
        <v>81</v>
      </c>
      <c r="E25" s="37" t="s">
        <v>82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55</v>
      </c>
      <c r="L25" s="37" t="s">
        <v>62</v>
      </c>
      <c r="M25" s="37" t="s">
        <v>59</v>
      </c>
      <c r="N25" s="37" t="s">
        <v>1</v>
      </c>
      <c r="O25" s="42"/>
      <c r="P25" s="42"/>
      <c r="Q25" s="37" t="s">
        <v>83</v>
      </c>
      <c r="R25" s="43" t="s">
        <v>84</v>
      </c>
      <c r="S25" s="44">
        <f>SUM(S26:S30)</f>
        <v>2155.2</v>
      </c>
      <c r="T25" s="45">
        <f>SUM(T26:T30)</f>
        <v>2192.9</v>
      </c>
      <c r="U25" s="45">
        <f>SUM(U26:U30)</f>
        <v>2253.4</v>
      </c>
    </row>
    <row r="26" spans="1:21" ht="58.5" customHeight="1">
      <c r="A26" s="37" t="s">
        <v>195</v>
      </c>
      <c r="B26" s="37" t="s">
        <v>55</v>
      </c>
      <c r="C26" s="37" t="s">
        <v>56</v>
      </c>
      <c r="D26" s="37" t="s">
        <v>87</v>
      </c>
      <c r="E26" s="37" t="s">
        <v>88</v>
      </c>
      <c r="F26" s="42"/>
      <c r="G26" s="37" t="s">
        <v>59</v>
      </c>
      <c r="H26" s="37" t="s">
        <v>60</v>
      </c>
      <c r="I26" s="37" t="s">
        <v>61</v>
      </c>
      <c r="J26" s="37" t="s">
        <v>0</v>
      </c>
      <c r="K26" s="37" t="s">
        <v>85</v>
      </c>
      <c r="L26" s="37" t="s">
        <v>86</v>
      </c>
      <c r="M26" s="37" t="s">
        <v>59</v>
      </c>
      <c r="N26" s="37" t="s">
        <v>1</v>
      </c>
      <c r="O26" s="42"/>
      <c r="P26" s="42"/>
      <c r="Q26" s="37" t="s">
        <v>235</v>
      </c>
      <c r="R26" s="43" t="s">
        <v>244</v>
      </c>
      <c r="S26" s="44">
        <v>1260</v>
      </c>
      <c r="T26" s="45">
        <v>1280</v>
      </c>
      <c r="U26" s="45">
        <v>1320</v>
      </c>
    </row>
    <row r="27" spans="1:21" ht="47.25" customHeight="1">
      <c r="A27" s="37" t="s">
        <v>196</v>
      </c>
      <c r="B27" s="37"/>
      <c r="C27" s="37"/>
      <c r="D27" s="37"/>
      <c r="E27" s="37"/>
      <c r="F27" s="42"/>
      <c r="G27" s="37"/>
      <c r="H27" s="37"/>
      <c r="I27" s="37"/>
      <c r="J27" s="37"/>
      <c r="K27" s="37"/>
      <c r="L27" s="37"/>
      <c r="M27" s="37"/>
      <c r="N27" s="37"/>
      <c r="O27" s="42"/>
      <c r="P27" s="42"/>
      <c r="Q27" s="37" t="s">
        <v>138</v>
      </c>
      <c r="R27" s="43" t="s">
        <v>142</v>
      </c>
      <c r="S27" s="44">
        <v>5</v>
      </c>
      <c r="T27" s="45">
        <v>5</v>
      </c>
      <c r="U27" s="45">
        <v>5</v>
      </c>
    </row>
    <row r="28" spans="1:21" ht="48" customHeight="1">
      <c r="A28" s="37" t="s">
        <v>197</v>
      </c>
      <c r="B28" s="37" t="s">
        <v>55</v>
      </c>
      <c r="C28" s="37" t="s">
        <v>56</v>
      </c>
      <c r="D28" s="37" t="s">
        <v>89</v>
      </c>
      <c r="E28" s="37" t="s">
        <v>90</v>
      </c>
      <c r="F28" s="42"/>
      <c r="G28" s="37" t="s">
        <v>59</v>
      </c>
      <c r="H28" s="37" t="s">
        <v>60</v>
      </c>
      <c r="I28" s="37" t="s">
        <v>61</v>
      </c>
      <c r="J28" s="37" t="s">
        <v>0</v>
      </c>
      <c r="K28" s="37" t="s">
        <v>85</v>
      </c>
      <c r="L28" s="37" t="s">
        <v>86</v>
      </c>
      <c r="M28" s="37" t="s">
        <v>59</v>
      </c>
      <c r="N28" s="37" t="s">
        <v>1</v>
      </c>
      <c r="O28" s="42"/>
      <c r="P28" s="42"/>
      <c r="Q28" s="37" t="s">
        <v>129</v>
      </c>
      <c r="R28" s="43" t="s">
        <v>143</v>
      </c>
      <c r="S28" s="44">
        <v>277.3</v>
      </c>
      <c r="T28" s="45">
        <v>286</v>
      </c>
      <c r="U28" s="45">
        <v>294.8</v>
      </c>
    </row>
    <row r="29" spans="1:21" ht="24.75" customHeight="1">
      <c r="A29" s="37" t="s">
        <v>198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184</v>
      </c>
      <c r="R29" s="43" t="s">
        <v>170</v>
      </c>
      <c r="S29" s="44">
        <v>602.9</v>
      </c>
      <c r="T29" s="45">
        <v>611.5</v>
      </c>
      <c r="U29" s="45">
        <v>622.8</v>
      </c>
    </row>
    <row r="30" spans="1:21" ht="35.25" customHeight="1">
      <c r="A30" s="37" t="s">
        <v>199</v>
      </c>
      <c r="B30" s="37"/>
      <c r="C30" s="37"/>
      <c r="D30" s="37"/>
      <c r="E30" s="37"/>
      <c r="F30" s="42"/>
      <c r="G30" s="37"/>
      <c r="H30" s="37"/>
      <c r="I30" s="37"/>
      <c r="J30" s="37"/>
      <c r="K30" s="37"/>
      <c r="L30" s="37"/>
      <c r="M30" s="37"/>
      <c r="N30" s="37"/>
      <c r="O30" s="42"/>
      <c r="P30" s="42"/>
      <c r="Q30" s="37" t="s">
        <v>165</v>
      </c>
      <c r="R30" s="43" t="s">
        <v>166</v>
      </c>
      <c r="S30" s="44">
        <v>10</v>
      </c>
      <c r="T30" s="45">
        <v>10.4</v>
      </c>
      <c r="U30" s="45">
        <v>10.8</v>
      </c>
    </row>
    <row r="31" spans="1:21" ht="12.75">
      <c r="A31" s="37" t="s">
        <v>200</v>
      </c>
      <c r="B31" s="37" t="s">
        <v>55</v>
      </c>
      <c r="C31" s="37" t="s">
        <v>56</v>
      </c>
      <c r="D31" s="37" t="s">
        <v>92</v>
      </c>
      <c r="E31" s="37" t="s">
        <v>93</v>
      </c>
      <c r="F31" s="42"/>
      <c r="G31" s="37" t="s">
        <v>59</v>
      </c>
      <c r="H31" s="37" t="s">
        <v>60</v>
      </c>
      <c r="I31" s="37" t="s">
        <v>61</v>
      </c>
      <c r="J31" s="37" t="s">
        <v>0</v>
      </c>
      <c r="K31" s="37" t="s">
        <v>55</v>
      </c>
      <c r="L31" s="37" t="s">
        <v>62</v>
      </c>
      <c r="M31" s="37" t="s">
        <v>59</v>
      </c>
      <c r="N31" s="37" t="s">
        <v>1</v>
      </c>
      <c r="O31" s="42"/>
      <c r="P31" s="42"/>
      <c r="Q31" s="37" t="s">
        <v>94</v>
      </c>
      <c r="R31" s="43" t="s">
        <v>93</v>
      </c>
      <c r="S31" s="44">
        <f>SUM(S32)</f>
        <v>123</v>
      </c>
      <c r="T31" s="45">
        <f>SUM(T32)</f>
        <v>123</v>
      </c>
      <c r="U31" s="45">
        <f>SUM(U32)</f>
        <v>123</v>
      </c>
    </row>
    <row r="32" spans="1:21" ht="15.75" customHeight="1">
      <c r="A32" s="37" t="s">
        <v>201</v>
      </c>
      <c r="B32" s="37" t="s">
        <v>102</v>
      </c>
      <c r="C32" s="37" t="s">
        <v>103</v>
      </c>
      <c r="D32" s="37" t="s">
        <v>104</v>
      </c>
      <c r="E32" s="37" t="s">
        <v>105</v>
      </c>
      <c r="F32" s="42"/>
      <c r="G32" s="37" t="s">
        <v>73</v>
      </c>
      <c r="H32" s="37" t="s">
        <v>74</v>
      </c>
      <c r="I32" s="37" t="s">
        <v>61</v>
      </c>
      <c r="J32" s="37" t="s">
        <v>0</v>
      </c>
      <c r="K32" s="37" t="s">
        <v>85</v>
      </c>
      <c r="L32" s="37" t="s">
        <v>86</v>
      </c>
      <c r="M32" s="37" t="s">
        <v>59</v>
      </c>
      <c r="N32" s="37" t="s">
        <v>1</v>
      </c>
      <c r="O32" s="42"/>
      <c r="P32" s="42"/>
      <c r="Q32" s="37" t="s">
        <v>130</v>
      </c>
      <c r="R32" s="43" t="s">
        <v>105</v>
      </c>
      <c r="S32" s="44">
        <v>123</v>
      </c>
      <c r="T32" s="45">
        <v>123</v>
      </c>
      <c r="U32" s="45">
        <v>123</v>
      </c>
    </row>
    <row r="33" spans="1:21" ht="24">
      <c r="A33" s="37" t="s">
        <v>202</v>
      </c>
      <c r="B33" s="37" t="s">
        <v>55</v>
      </c>
      <c r="C33" s="37" t="s">
        <v>56</v>
      </c>
      <c r="D33" s="37" t="s">
        <v>15</v>
      </c>
      <c r="E33" s="37" t="s">
        <v>16</v>
      </c>
      <c r="F33" s="42"/>
      <c r="G33" s="37" t="s">
        <v>59</v>
      </c>
      <c r="H33" s="37" t="s">
        <v>60</v>
      </c>
      <c r="I33" s="37" t="s">
        <v>61</v>
      </c>
      <c r="J33" s="37" t="s">
        <v>0</v>
      </c>
      <c r="K33" s="37" t="s">
        <v>55</v>
      </c>
      <c r="L33" s="37" t="s">
        <v>62</v>
      </c>
      <c r="M33" s="37" t="s">
        <v>59</v>
      </c>
      <c r="N33" s="37" t="s">
        <v>1</v>
      </c>
      <c r="O33" s="42" t="s">
        <v>18</v>
      </c>
      <c r="P33" s="42"/>
      <c r="Q33" s="37" t="s">
        <v>19</v>
      </c>
      <c r="R33" s="43" t="s">
        <v>185</v>
      </c>
      <c r="S33" s="44">
        <f>SUM(S34:S35)</f>
        <v>18123.5</v>
      </c>
      <c r="T33" s="45">
        <f>SUM(T34:T35)</f>
        <v>18147.7</v>
      </c>
      <c r="U33" s="45">
        <f>SUM(U34:U35)</f>
        <v>18172.5</v>
      </c>
    </row>
    <row r="34" spans="1:21" ht="25.5" customHeight="1">
      <c r="A34" s="37" t="s">
        <v>203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148</v>
      </c>
      <c r="R34" s="43" t="s">
        <v>149</v>
      </c>
      <c r="S34" s="44">
        <v>17658.6</v>
      </c>
      <c r="T34" s="45">
        <v>17664.2</v>
      </c>
      <c r="U34" s="45">
        <v>17669.7</v>
      </c>
    </row>
    <row r="35" spans="1:21" ht="24">
      <c r="A35" s="37" t="s">
        <v>204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150</v>
      </c>
      <c r="R35" s="43" t="s">
        <v>151</v>
      </c>
      <c r="S35" s="44">
        <v>464.9</v>
      </c>
      <c r="T35" s="45">
        <v>483.5</v>
      </c>
      <c r="U35" s="45">
        <v>502.8</v>
      </c>
    </row>
    <row r="36" spans="1:21" ht="15" customHeight="1">
      <c r="A36" s="37" t="s">
        <v>205</v>
      </c>
      <c r="B36" s="37" t="s">
        <v>55</v>
      </c>
      <c r="C36" s="37" t="s">
        <v>56</v>
      </c>
      <c r="D36" s="37" t="s">
        <v>110</v>
      </c>
      <c r="E36" s="37" t="s">
        <v>111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112</v>
      </c>
      <c r="R36" s="43" t="s">
        <v>111</v>
      </c>
      <c r="S36" s="44">
        <f>SUM(S37:S40)</f>
        <v>271</v>
      </c>
      <c r="T36" s="45">
        <f>SUM(T37:T40)</f>
        <v>244.3</v>
      </c>
      <c r="U36" s="45">
        <f>SUM(U37:U40)</f>
        <v>251.4</v>
      </c>
    </row>
    <row r="37" spans="1:21" ht="61.5" customHeight="1">
      <c r="A37" s="37" t="s">
        <v>206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249</v>
      </c>
      <c r="R37" s="43" t="s">
        <v>247</v>
      </c>
      <c r="S37" s="44">
        <v>133</v>
      </c>
      <c r="T37" s="45">
        <v>137.3</v>
      </c>
      <c r="U37" s="45">
        <v>141.4</v>
      </c>
    </row>
    <row r="38" spans="1:21" ht="58.5" customHeight="1">
      <c r="A38" s="37" t="s">
        <v>207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250</v>
      </c>
      <c r="R38" s="43" t="s">
        <v>248</v>
      </c>
      <c r="S38" s="44">
        <v>33</v>
      </c>
      <c r="T38" s="45">
        <v>0</v>
      </c>
      <c r="U38" s="45">
        <v>0</v>
      </c>
    </row>
    <row r="39" spans="1:21" ht="34.5" customHeight="1">
      <c r="A39" s="37" t="s">
        <v>208</v>
      </c>
      <c r="B39" s="37" t="s">
        <v>55</v>
      </c>
      <c r="C39" s="37" t="s">
        <v>56</v>
      </c>
      <c r="D39" s="37" t="s">
        <v>108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236</v>
      </c>
      <c r="R39" s="47" t="s">
        <v>245</v>
      </c>
      <c r="S39" s="44">
        <v>100</v>
      </c>
      <c r="T39" s="45">
        <v>102</v>
      </c>
      <c r="U39" s="45">
        <v>105</v>
      </c>
    </row>
    <row r="40" spans="1:21" ht="34.5" customHeight="1">
      <c r="A40" s="37" t="s">
        <v>209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144</v>
      </c>
      <c r="R40" s="47" t="s">
        <v>153</v>
      </c>
      <c r="S40" s="44">
        <v>5</v>
      </c>
      <c r="T40" s="45">
        <v>5</v>
      </c>
      <c r="U40" s="45">
        <v>5</v>
      </c>
    </row>
    <row r="41" spans="1:21" ht="12.75">
      <c r="A41" s="37" t="s">
        <v>210</v>
      </c>
      <c r="B41" s="37" t="s">
        <v>55</v>
      </c>
      <c r="C41" s="37" t="s">
        <v>56</v>
      </c>
      <c r="D41" s="37" t="s">
        <v>97</v>
      </c>
      <c r="E41" s="37" t="s">
        <v>98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99</v>
      </c>
      <c r="R41" s="43" t="s">
        <v>98</v>
      </c>
      <c r="S41" s="44">
        <f>SUM(S42:S47)</f>
        <v>1661.9</v>
      </c>
      <c r="T41" s="45">
        <f>SUM(T42:T47)</f>
        <v>1663.5</v>
      </c>
      <c r="U41" s="45">
        <f>SUM(U42:U47)</f>
        <v>1682.9</v>
      </c>
    </row>
    <row r="42" spans="1:21" ht="37.5" customHeight="1">
      <c r="A42" s="37" t="s">
        <v>211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37" t="s">
        <v>131</v>
      </c>
      <c r="R42" s="43" t="s">
        <v>229</v>
      </c>
      <c r="S42" s="44">
        <v>2</v>
      </c>
      <c r="T42" s="45">
        <v>2</v>
      </c>
      <c r="U42" s="45">
        <v>2</v>
      </c>
    </row>
    <row r="43" spans="1:21" ht="24" customHeight="1">
      <c r="A43" s="37" t="s">
        <v>212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171</v>
      </c>
      <c r="R43" s="43" t="s">
        <v>172</v>
      </c>
      <c r="S43" s="44">
        <v>81</v>
      </c>
      <c r="T43" s="45">
        <v>90</v>
      </c>
      <c r="U43" s="45">
        <v>95</v>
      </c>
    </row>
    <row r="44" spans="1:21" ht="34.5" customHeight="1">
      <c r="A44" s="37" t="s">
        <v>213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37" t="s">
        <v>134</v>
      </c>
      <c r="R44" s="43" t="s">
        <v>133</v>
      </c>
      <c r="S44" s="44">
        <v>330</v>
      </c>
      <c r="T44" s="45">
        <v>338</v>
      </c>
      <c r="U44" s="45">
        <v>345</v>
      </c>
    </row>
    <row r="45" spans="1:21" ht="36" customHeight="1">
      <c r="A45" s="37" t="s">
        <v>214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7" t="s">
        <v>227</v>
      </c>
      <c r="R45" s="43" t="s">
        <v>228</v>
      </c>
      <c r="S45" s="44">
        <v>150</v>
      </c>
      <c r="T45" s="45">
        <v>150</v>
      </c>
      <c r="U45" s="45">
        <v>150</v>
      </c>
    </row>
    <row r="46" spans="1:21" ht="36" customHeight="1">
      <c r="A46" s="37" t="s">
        <v>215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37" t="s">
        <v>173</v>
      </c>
      <c r="R46" s="43" t="s">
        <v>174</v>
      </c>
      <c r="S46" s="44">
        <v>23.7</v>
      </c>
      <c r="T46" s="45">
        <v>23.7</v>
      </c>
      <c r="U46" s="45">
        <v>23.7</v>
      </c>
    </row>
    <row r="47" spans="1:21" ht="26.25" customHeight="1">
      <c r="A47" s="37" t="s">
        <v>216</v>
      </c>
      <c r="B47" s="37" t="s">
        <v>55</v>
      </c>
      <c r="C47" s="37" t="s">
        <v>56</v>
      </c>
      <c r="D47" s="37" t="s">
        <v>100</v>
      </c>
      <c r="E47" s="37" t="s">
        <v>101</v>
      </c>
      <c r="F47" s="42"/>
      <c r="G47" s="37" t="s">
        <v>59</v>
      </c>
      <c r="H47" s="37" t="s">
        <v>60</v>
      </c>
      <c r="I47" s="37" t="s">
        <v>61</v>
      </c>
      <c r="J47" s="37" t="s">
        <v>0</v>
      </c>
      <c r="K47" s="37" t="s">
        <v>95</v>
      </c>
      <c r="L47" s="37" t="s">
        <v>96</v>
      </c>
      <c r="M47" s="37" t="s">
        <v>59</v>
      </c>
      <c r="N47" s="37" t="s">
        <v>1</v>
      </c>
      <c r="O47" s="42"/>
      <c r="P47" s="42"/>
      <c r="Q47" s="37" t="s">
        <v>122</v>
      </c>
      <c r="R47" s="43" t="s">
        <v>187</v>
      </c>
      <c r="S47" s="44">
        <v>1075.2</v>
      </c>
      <c r="T47" s="45">
        <v>1059.8</v>
      </c>
      <c r="U47" s="45">
        <v>1067.2</v>
      </c>
    </row>
    <row r="48" spans="1:21" ht="15.75" customHeight="1">
      <c r="A48" s="37" t="s">
        <v>217</v>
      </c>
      <c r="B48" s="37"/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37"/>
      <c r="O48" s="42"/>
      <c r="P48" s="42"/>
      <c r="Q48" s="35" t="s">
        <v>115</v>
      </c>
      <c r="R48" s="39" t="s">
        <v>167</v>
      </c>
      <c r="S48" s="75">
        <f>SUM(S49)</f>
        <v>540017.9</v>
      </c>
      <c r="T48" s="76">
        <f>SUM(T49,)</f>
        <v>505336.7</v>
      </c>
      <c r="U48" s="76">
        <f>SUM(U49,)</f>
        <v>525567.8</v>
      </c>
    </row>
    <row r="49" spans="1:21" ht="24">
      <c r="A49" s="37" t="s">
        <v>218</v>
      </c>
      <c r="B49" s="48" t="s">
        <v>55</v>
      </c>
      <c r="C49" s="48" t="s">
        <v>56</v>
      </c>
      <c r="D49" s="48" t="s">
        <v>113</v>
      </c>
      <c r="E49" s="48" t="s">
        <v>114</v>
      </c>
      <c r="F49" s="49"/>
      <c r="G49" s="48" t="s">
        <v>59</v>
      </c>
      <c r="H49" s="48" t="s">
        <v>60</v>
      </c>
      <c r="I49" s="48" t="s">
        <v>61</v>
      </c>
      <c r="J49" s="48" t="s">
        <v>0</v>
      </c>
      <c r="K49" s="48" t="s">
        <v>55</v>
      </c>
      <c r="L49" s="48" t="s">
        <v>62</v>
      </c>
      <c r="M49" s="48" t="s">
        <v>59</v>
      </c>
      <c r="N49" s="48" t="s">
        <v>1</v>
      </c>
      <c r="O49" s="49"/>
      <c r="P49" s="49"/>
      <c r="Q49" s="35" t="s">
        <v>168</v>
      </c>
      <c r="R49" s="39" t="s">
        <v>145</v>
      </c>
      <c r="S49" s="75">
        <f>SUM(S50,S52,S54,S61,)</f>
        <v>540017.9</v>
      </c>
      <c r="T49" s="76">
        <f>SUM(T50+T52+T54+T61)</f>
        <v>505336.7</v>
      </c>
      <c r="U49" s="76">
        <f>SUM(U50,U52,U54,U61,)</f>
        <v>525567.8</v>
      </c>
    </row>
    <row r="50" spans="1:21" ht="11.25" customHeight="1">
      <c r="A50" s="37" t="s">
        <v>219</v>
      </c>
      <c r="B50" s="29" t="s">
        <v>55</v>
      </c>
      <c r="C50" s="29" t="s">
        <v>56</v>
      </c>
      <c r="D50" s="29" t="s">
        <v>118</v>
      </c>
      <c r="E50" s="29" t="s">
        <v>119</v>
      </c>
      <c r="F50" s="30"/>
      <c r="G50" s="29" t="s">
        <v>11</v>
      </c>
      <c r="H50" s="29" t="s">
        <v>12</v>
      </c>
      <c r="I50" s="29" t="s">
        <v>61</v>
      </c>
      <c r="J50" s="29" t="s">
        <v>0</v>
      </c>
      <c r="K50" s="29" t="s">
        <v>116</v>
      </c>
      <c r="L50" s="29" t="s">
        <v>117</v>
      </c>
      <c r="M50" s="29" t="s">
        <v>59</v>
      </c>
      <c r="N50" s="29" t="s">
        <v>1</v>
      </c>
      <c r="O50" s="30"/>
      <c r="P50" s="30"/>
      <c r="Q50" s="37" t="s">
        <v>259</v>
      </c>
      <c r="R50" s="43" t="s">
        <v>230</v>
      </c>
      <c r="S50" s="44">
        <f>SUM(S51)</f>
        <v>88729</v>
      </c>
      <c r="T50" s="45">
        <f>SUM(T51)</f>
        <v>56989</v>
      </c>
      <c r="U50" s="45">
        <f>SUM(U51)</f>
        <v>51839</v>
      </c>
    </row>
    <row r="51" spans="1:21" ht="24" customHeight="1">
      <c r="A51" s="37" t="s">
        <v>220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260</v>
      </c>
      <c r="R51" s="43" t="s">
        <v>136</v>
      </c>
      <c r="S51" s="44">
        <v>88729</v>
      </c>
      <c r="T51" s="45">
        <v>56989</v>
      </c>
      <c r="U51" s="45">
        <v>51839</v>
      </c>
    </row>
    <row r="52" spans="1:21" ht="24">
      <c r="A52" s="37" t="s">
        <v>221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261</v>
      </c>
      <c r="R52" s="43" t="s">
        <v>186</v>
      </c>
      <c r="S52" s="44">
        <f>SUM(S53:S53)</f>
        <v>187239.5</v>
      </c>
      <c r="T52" s="45">
        <f>SUM(T53)</f>
        <v>173078.2</v>
      </c>
      <c r="U52" s="45">
        <f>SUM(U53)</f>
        <v>188277.6</v>
      </c>
    </row>
    <row r="53" spans="1:21" ht="14.25" customHeight="1">
      <c r="A53" s="37" t="s">
        <v>232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37" t="s">
        <v>262</v>
      </c>
      <c r="R53" s="43" t="s">
        <v>154</v>
      </c>
      <c r="S53" s="73">
        <f>SUM(S66:S68)</f>
        <v>187239.5</v>
      </c>
      <c r="T53" s="74">
        <f>SUM(T66:T67)</f>
        <v>173078.2</v>
      </c>
      <c r="U53" s="74">
        <f>SUM(U66:U67)</f>
        <v>188277.6</v>
      </c>
    </row>
    <row r="54" spans="1:21" ht="21.75" customHeight="1">
      <c r="A54" s="37" t="s">
        <v>222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37" t="s">
        <v>263</v>
      </c>
      <c r="R54" s="43" t="s">
        <v>231</v>
      </c>
      <c r="S54" s="44">
        <f>SUM(S55:S60)</f>
        <v>259051.40000000002</v>
      </c>
      <c r="T54" s="45">
        <f>SUM(T55:T60)</f>
        <v>270096.2</v>
      </c>
      <c r="U54" s="45">
        <f>SUM(U55:U60)</f>
        <v>280078.3</v>
      </c>
    </row>
    <row r="55" spans="1:21" ht="25.5" customHeight="1">
      <c r="A55" s="37" t="s">
        <v>223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37" t="s">
        <v>264</v>
      </c>
      <c r="R55" s="43" t="s">
        <v>234</v>
      </c>
      <c r="S55" s="44">
        <v>3900</v>
      </c>
      <c r="T55" s="45">
        <v>3900</v>
      </c>
      <c r="U55" s="45">
        <v>3900</v>
      </c>
    </row>
    <row r="56" spans="1:21" ht="24">
      <c r="A56" s="37" t="s">
        <v>224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7" t="s">
        <v>265</v>
      </c>
      <c r="R56" s="43" t="s">
        <v>155</v>
      </c>
      <c r="S56" s="73">
        <f>SUM(S71:S78)</f>
        <v>64722.8</v>
      </c>
      <c r="T56" s="74">
        <f>SUM(T71:T78)</f>
        <v>66975.4</v>
      </c>
      <c r="U56" s="74">
        <f>SUM(U71:U78)</f>
        <v>66714.2</v>
      </c>
    </row>
    <row r="57" spans="1:21" ht="23.25" customHeight="1">
      <c r="A57" s="37" t="s">
        <v>225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266</v>
      </c>
      <c r="R57" s="50" t="s">
        <v>137</v>
      </c>
      <c r="S57" s="44">
        <v>985.1</v>
      </c>
      <c r="T57" s="45">
        <v>986.3</v>
      </c>
      <c r="U57" s="45">
        <v>1020.5</v>
      </c>
    </row>
    <row r="58" spans="1:21" ht="35.25" customHeight="1">
      <c r="A58" s="37" t="s">
        <v>226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267</v>
      </c>
      <c r="R58" s="51" t="s">
        <v>237</v>
      </c>
      <c r="S58" s="44">
        <v>2.5</v>
      </c>
      <c r="T58" s="45">
        <v>2.5</v>
      </c>
      <c r="U58" s="45">
        <v>2.6</v>
      </c>
    </row>
    <row r="59" spans="1:21" ht="25.5" customHeight="1">
      <c r="A59" s="37" t="s">
        <v>233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268</v>
      </c>
      <c r="R59" s="43" t="s">
        <v>146</v>
      </c>
      <c r="S59" s="44">
        <v>4730</v>
      </c>
      <c r="T59" s="45">
        <v>4730</v>
      </c>
      <c r="U59" s="45">
        <v>4730</v>
      </c>
    </row>
    <row r="60" spans="1:21" ht="14.25" customHeight="1">
      <c r="A60" s="37" t="s">
        <v>256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269</v>
      </c>
      <c r="R60" s="43" t="s">
        <v>158</v>
      </c>
      <c r="S60" s="44">
        <f>SUM(S81:S82)</f>
        <v>184711</v>
      </c>
      <c r="T60" s="45">
        <f>SUM(T81:T82)</f>
        <v>193502</v>
      </c>
      <c r="U60" s="45">
        <f>SUM(U81:U82)</f>
        <v>203711</v>
      </c>
    </row>
    <row r="61" spans="1:21" ht="12.75" customHeight="1">
      <c r="A61" s="37" t="s">
        <v>257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270</v>
      </c>
      <c r="R61" s="43" t="s">
        <v>123</v>
      </c>
      <c r="S61" s="44">
        <f>SUM(S62:S62)</f>
        <v>4998</v>
      </c>
      <c r="T61" s="45">
        <f>SUM(T62)</f>
        <v>5173.3</v>
      </c>
      <c r="U61" s="45">
        <f>SUM(U62)</f>
        <v>5372.9</v>
      </c>
    </row>
    <row r="62" spans="1:21" ht="48.75" customHeight="1">
      <c r="A62" s="37" t="s">
        <v>240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271</v>
      </c>
      <c r="R62" s="43" t="s">
        <v>159</v>
      </c>
      <c r="S62" s="44">
        <v>4998</v>
      </c>
      <c r="T62" s="45">
        <v>5173.3</v>
      </c>
      <c r="U62" s="45">
        <v>5372.9</v>
      </c>
    </row>
    <row r="63" spans="1:21" ht="12.75">
      <c r="A63" s="37" t="s">
        <v>258</v>
      </c>
      <c r="B63" s="48" t="s">
        <v>55</v>
      </c>
      <c r="C63" s="48" t="s">
        <v>56</v>
      </c>
      <c r="D63" s="48" t="s">
        <v>109</v>
      </c>
      <c r="E63" s="48" t="s">
        <v>60</v>
      </c>
      <c r="F63" s="49"/>
      <c r="G63" s="48" t="s">
        <v>59</v>
      </c>
      <c r="H63" s="48" t="s">
        <v>60</v>
      </c>
      <c r="I63" s="48" t="s">
        <v>61</v>
      </c>
      <c r="J63" s="48" t="s">
        <v>0</v>
      </c>
      <c r="K63" s="48" t="s">
        <v>55</v>
      </c>
      <c r="L63" s="48" t="s">
        <v>62</v>
      </c>
      <c r="M63" s="48" t="s">
        <v>59</v>
      </c>
      <c r="N63" s="48" t="s">
        <v>1</v>
      </c>
      <c r="O63" s="49"/>
      <c r="P63" s="49"/>
      <c r="Q63" s="48" t="s">
        <v>23</v>
      </c>
      <c r="R63" s="39" t="s">
        <v>132</v>
      </c>
      <c r="S63" s="75">
        <f>SUM(S48,S13)</f>
        <v>743701.5</v>
      </c>
      <c r="T63" s="76">
        <f>SUM(T48,T13)</f>
        <v>716867</v>
      </c>
      <c r="U63" s="76">
        <f>SUM(U13,U48)</f>
        <v>743252.9</v>
      </c>
    </row>
    <row r="64" spans="1:21" ht="12.75">
      <c r="A64" s="52"/>
      <c r="B64" s="53"/>
      <c r="C64" s="53"/>
      <c r="D64" s="53"/>
      <c r="E64" s="53"/>
      <c r="F64" s="54"/>
      <c r="G64" s="53"/>
      <c r="H64" s="53"/>
      <c r="I64" s="53"/>
      <c r="J64" s="53"/>
      <c r="K64" s="53"/>
      <c r="L64" s="53"/>
      <c r="M64" s="53"/>
      <c r="N64" s="53"/>
      <c r="O64" s="54"/>
      <c r="P64" s="54"/>
      <c r="Q64" s="53"/>
      <c r="R64" s="55"/>
      <c r="S64" s="56"/>
      <c r="T64" s="57"/>
      <c r="U64" s="57"/>
    </row>
    <row r="65" spans="1:21" ht="12.75">
      <c r="A65" s="52" t="s">
        <v>140</v>
      </c>
      <c r="B65" s="53"/>
      <c r="C65" s="53"/>
      <c r="D65" s="53"/>
      <c r="E65" s="53"/>
      <c r="F65" s="54"/>
      <c r="G65" s="53"/>
      <c r="H65" s="53"/>
      <c r="I65" s="53"/>
      <c r="J65" s="53"/>
      <c r="K65" s="53"/>
      <c r="L65" s="53"/>
      <c r="M65" s="53"/>
      <c r="N65" s="53"/>
      <c r="O65" s="54"/>
      <c r="P65" s="54"/>
      <c r="Q65" s="58" t="s">
        <v>139</v>
      </c>
      <c r="R65" s="59"/>
      <c r="S65" s="60"/>
      <c r="T65" s="61"/>
      <c r="U65" s="61"/>
    </row>
    <row r="66" spans="1:21" ht="26.25" customHeight="1">
      <c r="A66" s="52"/>
      <c r="B66" s="53"/>
      <c r="C66" s="53"/>
      <c r="D66" s="53"/>
      <c r="E66" s="53"/>
      <c r="F66" s="54"/>
      <c r="G66" s="53"/>
      <c r="H66" s="53"/>
      <c r="I66" s="53"/>
      <c r="J66" s="53"/>
      <c r="K66" s="53"/>
      <c r="L66" s="53"/>
      <c r="M66" s="53"/>
      <c r="N66" s="53"/>
      <c r="O66" s="54"/>
      <c r="P66" s="54"/>
      <c r="Q66" s="85" t="s">
        <v>182</v>
      </c>
      <c r="R66" s="85"/>
      <c r="S66" s="70">
        <v>171747</v>
      </c>
      <c r="T66" s="63">
        <v>169945</v>
      </c>
      <c r="U66" s="63">
        <v>185019</v>
      </c>
    </row>
    <row r="67" spans="1:21" ht="27" customHeight="1">
      <c r="A67" s="52"/>
      <c r="B67" s="53"/>
      <c r="C67" s="53"/>
      <c r="D67" s="53"/>
      <c r="E67" s="53"/>
      <c r="F67" s="54"/>
      <c r="G67" s="53"/>
      <c r="H67" s="53"/>
      <c r="I67" s="53"/>
      <c r="J67" s="53"/>
      <c r="K67" s="53"/>
      <c r="L67" s="53"/>
      <c r="M67" s="53"/>
      <c r="N67" s="53"/>
      <c r="O67" s="54"/>
      <c r="P67" s="54"/>
      <c r="Q67" s="85" t="s">
        <v>238</v>
      </c>
      <c r="R67" s="85"/>
      <c r="S67" s="70">
        <v>3018.5</v>
      </c>
      <c r="T67" s="71">
        <v>3133.2</v>
      </c>
      <c r="U67" s="71">
        <v>3258.6</v>
      </c>
    </row>
    <row r="68" spans="1:21" ht="23.25" customHeight="1">
      <c r="A68" s="52"/>
      <c r="B68" s="53"/>
      <c r="C68" s="53"/>
      <c r="D68" s="53"/>
      <c r="E68" s="53"/>
      <c r="F68" s="54"/>
      <c r="G68" s="53"/>
      <c r="H68" s="53"/>
      <c r="I68" s="53"/>
      <c r="J68" s="53"/>
      <c r="K68" s="53"/>
      <c r="L68" s="53"/>
      <c r="M68" s="53"/>
      <c r="N68" s="53"/>
      <c r="O68" s="54"/>
      <c r="P68" s="54"/>
      <c r="Q68" s="85" t="s">
        <v>272</v>
      </c>
      <c r="R68" s="85"/>
      <c r="S68" s="70">
        <v>12474</v>
      </c>
      <c r="T68" s="64">
        <v>0</v>
      </c>
      <c r="U68" s="64">
        <v>0</v>
      </c>
    </row>
    <row r="69" spans="1:21" ht="12.75">
      <c r="A69" s="52"/>
      <c r="B69" s="53"/>
      <c r="C69" s="53"/>
      <c r="D69" s="53"/>
      <c r="E69" s="53"/>
      <c r="F69" s="54"/>
      <c r="G69" s="53"/>
      <c r="H69" s="53"/>
      <c r="I69" s="53"/>
      <c r="J69" s="53"/>
      <c r="K69" s="53"/>
      <c r="L69" s="53"/>
      <c r="M69" s="53"/>
      <c r="N69" s="53"/>
      <c r="O69" s="54"/>
      <c r="P69" s="54"/>
      <c r="Q69" s="59"/>
      <c r="R69" s="65"/>
      <c r="S69" s="57"/>
      <c r="T69" s="66"/>
      <c r="U69" s="66"/>
    </row>
    <row r="70" spans="1:21" ht="12.75">
      <c r="A70" s="52" t="s">
        <v>156</v>
      </c>
      <c r="B70" s="53"/>
      <c r="C70" s="53"/>
      <c r="D70" s="53"/>
      <c r="E70" s="53"/>
      <c r="F70" s="54"/>
      <c r="G70" s="53"/>
      <c r="H70" s="53"/>
      <c r="I70" s="53"/>
      <c r="J70" s="53"/>
      <c r="K70" s="53"/>
      <c r="L70" s="53"/>
      <c r="M70" s="53"/>
      <c r="N70" s="53"/>
      <c r="O70" s="54"/>
      <c r="P70" s="54"/>
      <c r="Q70" s="58" t="s">
        <v>139</v>
      </c>
      <c r="R70" s="67"/>
      <c r="S70" s="57"/>
      <c r="T70" s="66"/>
      <c r="U70" s="66"/>
    </row>
    <row r="71" spans="1:21" ht="24.75" customHeight="1">
      <c r="A71" s="68"/>
      <c r="B71" s="53"/>
      <c r="C71" s="53"/>
      <c r="D71" s="53"/>
      <c r="E71" s="53"/>
      <c r="F71" s="54"/>
      <c r="G71" s="53"/>
      <c r="H71" s="53"/>
      <c r="I71" s="53"/>
      <c r="J71" s="53"/>
      <c r="K71" s="53"/>
      <c r="L71" s="53"/>
      <c r="M71" s="53"/>
      <c r="N71" s="53"/>
      <c r="O71" s="54"/>
      <c r="P71" s="54"/>
      <c r="Q71" s="87" t="s">
        <v>175</v>
      </c>
      <c r="R71" s="87"/>
      <c r="S71" s="62">
        <v>106.4</v>
      </c>
      <c r="T71" s="63">
        <v>106.4</v>
      </c>
      <c r="U71" s="63">
        <v>106.4</v>
      </c>
    </row>
    <row r="72" spans="1:21" ht="25.5" customHeight="1">
      <c r="A72" s="52"/>
      <c r="B72" s="53"/>
      <c r="C72" s="53"/>
      <c r="D72" s="53"/>
      <c r="E72" s="53"/>
      <c r="F72" s="54"/>
      <c r="G72" s="53"/>
      <c r="H72" s="53"/>
      <c r="I72" s="53"/>
      <c r="J72" s="53"/>
      <c r="K72" s="53"/>
      <c r="L72" s="53"/>
      <c r="M72" s="53"/>
      <c r="N72" s="53"/>
      <c r="O72" s="54"/>
      <c r="P72" s="54"/>
      <c r="Q72" s="87" t="s">
        <v>147</v>
      </c>
      <c r="R72" s="87"/>
      <c r="S72" s="62">
        <v>192</v>
      </c>
      <c r="T72" s="64">
        <v>199</v>
      </c>
      <c r="U72" s="64">
        <v>207</v>
      </c>
    </row>
    <row r="73" spans="1:21" ht="24" customHeight="1">
      <c r="A73" s="52"/>
      <c r="B73" s="53"/>
      <c r="C73" s="53"/>
      <c r="D73" s="53"/>
      <c r="E73" s="53"/>
      <c r="F73" s="54"/>
      <c r="G73" s="53"/>
      <c r="H73" s="53"/>
      <c r="I73" s="53"/>
      <c r="J73" s="53"/>
      <c r="K73" s="53"/>
      <c r="L73" s="53"/>
      <c r="M73" s="53"/>
      <c r="N73" s="53"/>
      <c r="O73" s="54"/>
      <c r="P73" s="54"/>
      <c r="Q73" s="85" t="s">
        <v>176</v>
      </c>
      <c r="R73" s="87"/>
      <c r="S73" s="62">
        <v>58257</v>
      </c>
      <c r="T73" s="64">
        <v>58257</v>
      </c>
      <c r="U73" s="64">
        <v>58257</v>
      </c>
    </row>
    <row r="74" spans="1:21" ht="34.5" customHeight="1">
      <c r="A74" s="52"/>
      <c r="B74" s="53"/>
      <c r="C74" s="53"/>
      <c r="D74" s="53"/>
      <c r="E74" s="53"/>
      <c r="F74" s="54"/>
      <c r="G74" s="53"/>
      <c r="H74" s="53"/>
      <c r="I74" s="53"/>
      <c r="J74" s="53"/>
      <c r="K74" s="53"/>
      <c r="L74" s="53"/>
      <c r="M74" s="53"/>
      <c r="N74" s="53"/>
      <c r="O74" s="54"/>
      <c r="P74" s="54"/>
      <c r="Q74" s="85" t="s">
        <v>177</v>
      </c>
      <c r="R74" s="87"/>
      <c r="S74" s="62">
        <v>0.4</v>
      </c>
      <c r="T74" s="64">
        <v>0.4</v>
      </c>
      <c r="U74" s="64">
        <v>0.4</v>
      </c>
    </row>
    <row r="75" spans="1:21" ht="36.75" customHeight="1">
      <c r="A75" s="68"/>
      <c r="B75" s="53"/>
      <c r="C75" s="53"/>
      <c r="D75" s="53"/>
      <c r="E75" s="53"/>
      <c r="F75" s="54"/>
      <c r="G75" s="53"/>
      <c r="H75" s="53"/>
      <c r="I75" s="53"/>
      <c r="J75" s="53"/>
      <c r="K75" s="53"/>
      <c r="L75" s="53"/>
      <c r="M75" s="53"/>
      <c r="N75" s="53"/>
      <c r="O75" s="54"/>
      <c r="P75" s="54"/>
      <c r="Q75" s="85" t="s">
        <v>239</v>
      </c>
      <c r="R75" s="87"/>
      <c r="S75" s="62">
        <v>5444</v>
      </c>
      <c r="T75" s="64">
        <v>7671</v>
      </c>
      <c r="U75" s="64">
        <v>7387</v>
      </c>
    </row>
    <row r="76" spans="1:21" ht="33.75" customHeight="1">
      <c r="A76" s="68"/>
      <c r="B76" s="53"/>
      <c r="C76" s="53"/>
      <c r="D76" s="53"/>
      <c r="E76" s="53"/>
      <c r="F76" s="54"/>
      <c r="G76" s="53"/>
      <c r="H76" s="53"/>
      <c r="I76" s="53"/>
      <c r="J76" s="53"/>
      <c r="K76" s="53"/>
      <c r="L76" s="53"/>
      <c r="M76" s="53"/>
      <c r="N76" s="53"/>
      <c r="O76" s="54"/>
      <c r="P76" s="54"/>
      <c r="Q76" s="85" t="s">
        <v>178</v>
      </c>
      <c r="R76" s="85"/>
      <c r="S76" s="62">
        <v>16</v>
      </c>
      <c r="T76" s="64">
        <v>21</v>
      </c>
      <c r="U76" s="64">
        <v>21</v>
      </c>
    </row>
    <row r="77" spans="1:21" ht="24" customHeight="1">
      <c r="A77" s="68"/>
      <c r="B77" s="53"/>
      <c r="C77" s="53"/>
      <c r="D77" s="53"/>
      <c r="E77" s="53"/>
      <c r="F77" s="54"/>
      <c r="G77" s="53"/>
      <c r="H77" s="53"/>
      <c r="I77" s="53"/>
      <c r="J77" s="53"/>
      <c r="K77" s="53"/>
      <c r="L77" s="53"/>
      <c r="M77" s="53"/>
      <c r="N77" s="53"/>
      <c r="O77" s="54"/>
      <c r="P77" s="54"/>
      <c r="Q77" s="85" t="s">
        <v>183</v>
      </c>
      <c r="R77" s="87"/>
      <c r="S77" s="62">
        <v>349.7</v>
      </c>
      <c r="T77" s="64">
        <v>349.7</v>
      </c>
      <c r="U77" s="64">
        <v>349.7</v>
      </c>
    </row>
    <row r="78" spans="1:21" ht="47.25" customHeight="1">
      <c r="A78" s="68"/>
      <c r="B78" s="53"/>
      <c r="C78" s="53"/>
      <c r="D78" s="53"/>
      <c r="E78" s="53"/>
      <c r="F78" s="54"/>
      <c r="G78" s="53"/>
      <c r="H78" s="53"/>
      <c r="I78" s="53"/>
      <c r="J78" s="53"/>
      <c r="K78" s="53"/>
      <c r="L78" s="53"/>
      <c r="M78" s="53"/>
      <c r="N78" s="53"/>
      <c r="O78" s="54"/>
      <c r="P78" s="54"/>
      <c r="Q78" s="91" t="s">
        <v>253</v>
      </c>
      <c r="R78" s="92"/>
      <c r="S78" s="70">
        <v>357.3</v>
      </c>
      <c r="T78" s="71">
        <v>370.9</v>
      </c>
      <c r="U78" s="71">
        <v>385.7</v>
      </c>
    </row>
    <row r="79" spans="1:21" ht="12.75">
      <c r="A79" s="52"/>
      <c r="B79" s="53"/>
      <c r="C79" s="53"/>
      <c r="D79" s="53"/>
      <c r="E79" s="53"/>
      <c r="F79" s="54"/>
      <c r="G79" s="53"/>
      <c r="H79" s="53"/>
      <c r="I79" s="53"/>
      <c r="J79" s="53"/>
      <c r="K79" s="53"/>
      <c r="L79" s="53"/>
      <c r="M79" s="53"/>
      <c r="N79" s="53"/>
      <c r="O79" s="54"/>
      <c r="P79" s="54"/>
      <c r="Q79" s="59"/>
      <c r="R79" s="65"/>
      <c r="S79" s="57"/>
      <c r="T79" s="66"/>
      <c r="U79" s="66"/>
    </row>
    <row r="80" spans="1:21" ht="12.75">
      <c r="A80" s="52" t="s">
        <v>157</v>
      </c>
      <c r="B80" s="53"/>
      <c r="C80" s="53"/>
      <c r="D80" s="53"/>
      <c r="E80" s="53"/>
      <c r="F80" s="54"/>
      <c r="G80" s="53"/>
      <c r="H80" s="53"/>
      <c r="I80" s="53"/>
      <c r="J80" s="53"/>
      <c r="K80" s="53"/>
      <c r="L80" s="53"/>
      <c r="M80" s="53"/>
      <c r="N80" s="53"/>
      <c r="O80" s="54"/>
      <c r="P80" s="54"/>
      <c r="Q80" s="58" t="s">
        <v>139</v>
      </c>
      <c r="R80" s="65"/>
      <c r="S80" s="57"/>
      <c r="T80" s="66"/>
      <c r="U80" s="66"/>
    </row>
    <row r="81" spans="1:21" ht="48.75" customHeight="1">
      <c r="A81" s="68"/>
      <c r="B81" s="53"/>
      <c r="C81" s="53"/>
      <c r="D81" s="53"/>
      <c r="E81" s="53"/>
      <c r="F81" s="54"/>
      <c r="G81" s="53"/>
      <c r="H81" s="53"/>
      <c r="I81" s="53"/>
      <c r="J81" s="53"/>
      <c r="K81" s="53"/>
      <c r="L81" s="53"/>
      <c r="M81" s="53"/>
      <c r="N81" s="53"/>
      <c r="O81" s="54"/>
      <c r="P81" s="54"/>
      <c r="Q81" s="80" t="s">
        <v>169</v>
      </c>
      <c r="R81" s="80"/>
      <c r="S81" s="70">
        <v>120097</v>
      </c>
      <c r="T81" s="72">
        <v>125851</v>
      </c>
      <c r="U81" s="72">
        <v>132756</v>
      </c>
    </row>
    <row r="82" spans="1:21" ht="35.25" customHeight="1">
      <c r="A82" s="68"/>
      <c r="B82" s="53"/>
      <c r="C82" s="53"/>
      <c r="D82" s="53"/>
      <c r="E82" s="53"/>
      <c r="F82" s="54"/>
      <c r="G82" s="53"/>
      <c r="H82" s="53"/>
      <c r="I82" s="53"/>
      <c r="J82" s="53"/>
      <c r="K82" s="53"/>
      <c r="L82" s="53"/>
      <c r="M82" s="53"/>
      <c r="N82" s="53"/>
      <c r="O82" s="54"/>
      <c r="P82" s="54"/>
      <c r="Q82" s="80" t="s">
        <v>254</v>
      </c>
      <c r="R82" s="80"/>
      <c r="S82" s="62">
        <v>64614</v>
      </c>
      <c r="T82" s="64">
        <v>67651</v>
      </c>
      <c r="U82" s="64">
        <v>70955</v>
      </c>
    </row>
    <row r="83" spans="1:21" ht="12.75" customHeight="1">
      <c r="A83" s="68"/>
      <c r="B83" s="53"/>
      <c r="C83" s="53"/>
      <c r="D83" s="53"/>
      <c r="E83" s="53"/>
      <c r="F83" s="54"/>
      <c r="G83" s="53"/>
      <c r="H83" s="53"/>
      <c r="I83" s="53"/>
      <c r="J83" s="53"/>
      <c r="K83" s="53"/>
      <c r="L83" s="53"/>
      <c r="M83" s="53"/>
      <c r="N83" s="53"/>
      <c r="O83" s="54"/>
      <c r="P83" s="54"/>
      <c r="Q83" s="67"/>
      <c r="R83" s="67"/>
      <c r="S83" s="69"/>
      <c r="T83" s="66"/>
      <c r="U83" s="66"/>
    </row>
    <row r="84" spans="1:21" ht="13.5" customHeight="1">
      <c r="A84" s="52" t="s">
        <v>141</v>
      </c>
      <c r="B84" s="53"/>
      <c r="C84" s="53"/>
      <c r="D84" s="53"/>
      <c r="E84" s="53"/>
      <c r="F84" s="54"/>
      <c r="G84" s="53"/>
      <c r="H84" s="53"/>
      <c r="I84" s="53"/>
      <c r="J84" s="53"/>
      <c r="K84" s="53"/>
      <c r="L84" s="53"/>
      <c r="M84" s="53"/>
      <c r="N84" s="53"/>
      <c r="O84" s="54"/>
      <c r="P84" s="54"/>
      <c r="Q84" s="58" t="s">
        <v>139</v>
      </c>
      <c r="R84" s="67"/>
      <c r="S84" s="69"/>
      <c r="T84" s="66"/>
      <c r="U84" s="66"/>
    </row>
    <row r="85" spans="1:21" ht="26.25" customHeight="1">
      <c r="A85" s="52"/>
      <c r="B85" s="53"/>
      <c r="C85" s="53"/>
      <c r="D85" s="53"/>
      <c r="E85" s="53"/>
      <c r="F85" s="54"/>
      <c r="G85" s="53"/>
      <c r="H85" s="53"/>
      <c r="I85" s="53"/>
      <c r="J85" s="53"/>
      <c r="K85" s="53"/>
      <c r="L85" s="53"/>
      <c r="M85" s="53"/>
      <c r="N85" s="53"/>
      <c r="O85" s="54"/>
      <c r="P85" s="54"/>
      <c r="Q85" s="87" t="s">
        <v>161</v>
      </c>
      <c r="R85" s="87"/>
      <c r="S85" s="62">
        <v>4279.9</v>
      </c>
      <c r="T85" s="63">
        <v>4425.2</v>
      </c>
      <c r="U85" s="63">
        <v>4595.9</v>
      </c>
    </row>
    <row r="86" spans="1:21" ht="23.25" customHeight="1">
      <c r="A86" s="52"/>
      <c r="B86" s="53"/>
      <c r="C86" s="53"/>
      <c r="D86" s="53"/>
      <c r="E86" s="53"/>
      <c r="F86" s="54"/>
      <c r="G86" s="53"/>
      <c r="H86" s="53"/>
      <c r="I86" s="53"/>
      <c r="J86" s="53"/>
      <c r="K86" s="53"/>
      <c r="L86" s="53"/>
      <c r="M86" s="53"/>
      <c r="N86" s="53"/>
      <c r="O86" s="54"/>
      <c r="P86" s="54"/>
      <c r="Q86" s="85" t="s">
        <v>160</v>
      </c>
      <c r="R86" s="87"/>
      <c r="S86" s="62">
        <v>718.1</v>
      </c>
      <c r="T86" s="64">
        <v>748.1</v>
      </c>
      <c r="U86" s="64">
        <v>777</v>
      </c>
    </row>
    <row r="87" ht="24.75" customHeight="1"/>
    <row r="88" ht="59.25" customHeight="1"/>
    <row r="89" ht="43.5" customHeight="1"/>
    <row r="94" ht="160.5" customHeight="1"/>
    <row r="98" ht="136.5" customHeight="1"/>
    <row r="99" ht="81" customHeight="1"/>
    <row r="100" ht="93.75" customHeight="1"/>
  </sheetData>
  <sheetProtection/>
  <mergeCells count="21">
    <mergeCell ref="Q77:R77"/>
    <mergeCell ref="R9:R11"/>
    <mergeCell ref="Q78:R78"/>
    <mergeCell ref="Q75:R75"/>
    <mergeCell ref="Q68:R68"/>
    <mergeCell ref="Q86:R86"/>
    <mergeCell ref="Q72:R72"/>
    <mergeCell ref="Q73:R73"/>
    <mergeCell ref="Q85:R85"/>
    <mergeCell ref="Q82:R82"/>
    <mergeCell ref="Q76:R76"/>
    <mergeCell ref="S9:U9"/>
    <mergeCell ref="Q81:R81"/>
    <mergeCell ref="A3:U5"/>
    <mergeCell ref="A9:A11"/>
    <mergeCell ref="Q67:R67"/>
    <mergeCell ref="Q66:R66"/>
    <mergeCell ref="A7:U7"/>
    <mergeCell ref="Q74:R74"/>
    <mergeCell ref="Q71:R71"/>
    <mergeCell ref="Q9:Q11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user</cp:lastModifiedBy>
  <cp:lastPrinted>2017-11-23T06:13:22Z</cp:lastPrinted>
  <dcterms:created xsi:type="dcterms:W3CDTF">2005-10-01T10:04:25Z</dcterms:created>
  <dcterms:modified xsi:type="dcterms:W3CDTF">2018-12-28T09:28:14Z</dcterms:modified>
  <cp:category/>
  <cp:version/>
  <cp:contentType/>
  <cp:contentStatus/>
</cp:coreProperties>
</file>