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<sst xmlns="http://schemas.openxmlformats.org/spreadsheetml/2006/main" count="1423" uniqueCount="483">
  <si>
    <t>Организация предоставления дополнительного образования детей в муниципальных организациях дополнительного образования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</si>
  <si>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</t>
  </si>
  <si>
    <t>Организация трудоустройства несовершеннолетних граждан на временную работу в период летних каникул</t>
  </si>
  <si>
    <t>Обеспечение деятельности учебно-методического кабинета</t>
  </si>
  <si>
    <t>Обеспечение деятельности централизованной бухгалтерии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</si>
  <si>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</si>
  <si>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</si>
  <si>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</si>
  <si>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Уплата иных платежей</t>
  </si>
  <si>
    <t xml:space="preserve">01 13 </t>
  </si>
  <si>
    <t>Пособия, компенсации и иные социальные  выплаты гражданам, кроме публичных нормативных обязательств</t>
  </si>
  <si>
    <t>Оцифровка архивных документов</t>
  </si>
  <si>
    <t xml:space="preserve"> 01 13</t>
  </si>
  <si>
    <t>Осуществление государственного полномочия Свердловской области по созданию административных комиссий</t>
  </si>
  <si>
    <t>Проведение в муниципальном образовании Дней местного самоуправления</t>
  </si>
  <si>
    <t>Подпрограмма «Обеспечение общественной безопасности населения МО Байкаловский муниципальный район»</t>
  </si>
  <si>
    <t>Приобретение и содержание систем оповещения населения об опасностях, приобретение дозиметров, методической литературы, стендов, пособий, наглядной агитации по вопросам ГО и ЧС</t>
  </si>
  <si>
    <t>Другие вопросы в области национальной безопасности и правоохранительной деятельности</t>
  </si>
  <si>
    <t>03 14</t>
  </si>
  <si>
    <t>Подпрограмма «Поддержка и развитие малого и среднего предпринимательства в МО Байкаловский муниципальный район»</t>
  </si>
  <si>
    <t>Развитие системы поддержки субъектов малого и среднего предпринимательства</t>
  </si>
  <si>
    <t>Подпрограмма «Обеспечение рационального и безопасного природопользования на территории Байкаловского муниципального района»</t>
  </si>
  <si>
    <t>Подпрограмма «Развитие транспортного и дорожного комплекса МО Байкаловский муниципальный район»</t>
  </si>
  <si>
    <t>Передача части полномочий муниципального района по организации межмуниципального транспортного обслуживания населения</t>
  </si>
  <si>
    <t>Содержание автомобильных дорог общего пользования межмуниципального значения и искусственных сооружений, расположенных на них</t>
  </si>
  <si>
    <t>Передача части полномочий муниципального района по содержанию автомобильных дорог общего пользования межмуниципального значения</t>
  </si>
  <si>
    <t>Подпрограмма «Повышение эффективности управления муниципальной собственностью МО  Байкаловский муниципальный район»</t>
  </si>
  <si>
    <t>Подпрограмма «Устойчивое развитие сельских территорий Байкаловского района»</t>
  </si>
  <si>
    <t>Переселение граждан из жилых помещений, признанных непригодными для проживания</t>
  </si>
  <si>
    <t>Проектно-изыскательские работы по объекту строительства системы водоснабжения с.Байкалово</t>
  </si>
  <si>
    <t>Иные межбюджетный трансферты</t>
  </si>
  <si>
    <t>Буртовка и захоронение отходов</t>
  </si>
  <si>
    <t>Проведение лабораторных исследований воды общественных источников нецентрализованного водоснабжения</t>
  </si>
  <si>
    <t>Организация конкурса «Лучшее обустройство источника нецентрализованного водоснабжения среди детско-юношеских коллективов»</t>
  </si>
  <si>
    <t>Подготовка и проведение знаменательных дат, акций, районных фестивалей, конкурсов, выставок, туристко-спортивных игр патриотической направленности</t>
  </si>
  <si>
    <t>Культура</t>
  </si>
  <si>
    <t>08 01</t>
  </si>
  <si>
    <t>Поддержка и развитие народного художественного творчества</t>
  </si>
  <si>
    <t>Комплектование книжных фондов муниципальных библиотек сельских поселений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</si>
  <si>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</si>
  <si>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</si>
  <si>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Предоставление социальных выплат молодым семьям на приобретение (строительство) жилья</t>
  </si>
  <si>
    <t>Другие вопросы в области социальной политики</t>
  </si>
  <si>
    <t>Организация фестивалей и конкурсов для инвалидов, детей инвалидов, детей-сирот, детей оставшихся без попечения родителей, проживающих на территории Байкаловского муниципального района</t>
  </si>
  <si>
    <t>Организация и проведение конкурсов, праздников, направленных на повышение и укрепление социального статуса семьи</t>
  </si>
  <si>
    <t>Единовременные выплаты гражданам, удостоенным наград органов местного самоуправления муниципального образования Байкаловский муниципальный район</t>
  </si>
  <si>
    <t>Организация мероприятий по профилактике заболеваний и мотивация населения на соблюдение здорового образа жизни, раннее выявление и коррекция факторов риска</t>
  </si>
  <si>
    <t>Организация и проведение физкультурно-оздоровительных мероприятий</t>
  </si>
  <si>
    <t>Организация и проведение спортивно-массовых мероприятий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</si>
  <si>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</si>
  <si>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</si>
  <si>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Предоставление иных межбюджетных трансфертов на выполнение расходных полномочий поселений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</si>
  <si>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</si>
  <si>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Субсидии автономным учреждениям на иные цели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</si>
  <si>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</si>
  <si>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Пополнение основных фондов образовательных организаций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</si>
  <si>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</si>
  <si>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</si>
  <si>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оплату труда работников общеобразовательных организаций</t>
  </si>
  <si>
    <t>Обеспечение государственных гарантий реализации прав на получение общедоступного  и бесплатного дошкольного, начального общего, основного общего, среднего общего образования в муниципальных общеобразовательных организациях и обеспечение дополнительного образования детей в муниципальных общеобразовательных организациях в части расходов на приобретение учебников и учебных пособий, средств обучения, игр, игрушек</t>
  </si>
  <si>
    <t>Осуществление мероприятий по организации питания в муниципальных общеобразовательных организациях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</si>
  <si>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</si>
  <si>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</si>
  <si>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05 01</t>
  </si>
  <si>
    <t>Субсидии гражданам на приобретение жилья</t>
  </si>
  <si>
    <t>Пособия, компенсации, меры социальной поддержки по публичным нормативным обязательствам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</si>
  <si>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</si>
  <si>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Исполнение обязательств по обслуживанию муниципального долга МО в соответствии с программой муниципальных заимствований и заключенными соглашениями</t>
  </si>
  <si>
    <t>Предоставление дотаций на выравнивание бюджетной обеспеченности сельских поселений</t>
  </si>
  <si>
    <t xml:space="preserve">ОБРАЗОВАНИЕ  </t>
  </si>
  <si>
    <t>Субсидии автономным учреждениям</t>
  </si>
  <si>
    <t>Уплата налогов, сборов и иных платежей</t>
  </si>
  <si>
    <t>Уплата налога на имущество организаций и земельного налога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</si>
  <si>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оплату труда работников дошкольных 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</si>
  <si>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расходов на приобретение учебников и учебных пособий, средств обучения, игр, игрушек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</si>
  <si>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</si>
  <si>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Закупка товаров, работ, услуг в сфере информационно-коммуникационных технологий                                  </t>
  </si>
  <si>
    <t>ОБЩЕГОСУДАРСТВЕННЫЕ ВОПРОСЫ</t>
  </si>
  <si>
    <t>Организация отдыха детей в каникулярное время</t>
  </si>
  <si>
    <t>Расходы на выплаты персоналу казенных учреждений</t>
  </si>
  <si>
    <t>Обслуживание муниципального долга</t>
  </si>
  <si>
    <t xml:space="preserve">УПРАВЛЕНИЕ ОБРАЗОВАНИЯ БАЙКАЛОВСКОГО МУНИЦИПАЛЬНОГО РАЙОНА                                             </t>
  </si>
  <si>
    <t xml:space="preserve">Дошкольное образование         </t>
  </si>
  <si>
    <t>КОНТРОЛЬНО-СЧЁТНЫЙ ОРГАН МУНИЦИПАЛЬНОГО ОБРАЗОВАНИЯ БАЙКАЛОВСКИЙ МУНИЦИПАЛЬНЫЙ РАЙОН</t>
  </si>
  <si>
    <t xml:space="preserve">ВСЕГО  РАСХОДОВ </t>
  </si>
  <si>
    <t>Наименование главного распорядителя бюджетных средств, раздела, подраздела, целевой статьи и вида расходов</t>
  </si>
  <si>
    <t>Код  разде-ла, подраз-дела</t>
  </si>
  <si>
    <t>Код целевой статьи</t>
  </si>
  <si>
    <t>Код вида рас-хо-дов</t>
  </si>
  <si>
    <t>АДМИНИСТРАЦИЯ МУНИЦИПАЛЬНОГО ОБРАЗОВАНИЯ БАЙКАЛОВСКИЙ МУНИЦИПАЛЬНЫЙ РАЙОН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</si>
  <si>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</si>
  <si>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</si>
  <si>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</si>
  <si>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01 04</t>
  </si>
  <si>
    <t>Резервные фонды исполнительных органов местного самоуправления</t>
  </si>
  <si>
    <t>01 06</t>
  </si>
  <si>
    <t>01 13</t>
  </si>
  <si>
    <t>НАЦИОНАЛЬНАЯ ОБОРОНА</t>
  </si>
  <si>
    <t>02 00</t>
  </si>
  <si>
    <t>Мобилизационная и вневойсковая подготовка</t>
  </si>
  <si>
    <t>02 03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</si>
  <si>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</si>
  <si>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</si>
  <si>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03 00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</si>
  <si>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</si>
  <si>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</si>
  <si>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Иные межбюджетные трансферты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</si>
  <si>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</si>
  <si>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</si>
  <si>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</si>
  <si>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</si>
  <si>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</si>
  <si>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</si>
  <si>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</si>
  <si>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</si>
  <si>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</si>
  <si>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</si>
  <si>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</si>
  <si>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</si>
  <si>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Коммунальное хозяйство</t>
  </si>
  <si>
    <t>05 02</t>
  </si>
  <si>
    <t>ОХРАНА ОКРУЖАЮЩЕЙ СРЕДЫ</t>
  </si>
  <si>
    <t>06 00</t>
  </si>
  <si>
    <t>06 03</t>
  </si>
  <si>
    <t>ОБРАЗОВАНИЕ</t>
  </si>
  <si>
    <t>07 00</t>
  </si>
  <si>
    <t>07 01</t>
  </si>
  <si>
    <t>Общее образование</t>
  </si>
  <si>
    <t>07 02</t>
  </si>
  <si>
    <t>07 07</t>
  </si>
  <si>
    <t>КУЛЬТУРА, КИНЕМАТОГРАФИЯ</t>
  </si>
  <si>
    <t>08 00</t>
  </si>
  <si>
    <t>СОЦИАЛЬНАЯ ПОЛИТИКА</t>
  </si>
  <si>
    <t>10 00</t>
  </si>
  <si>
    <t>Социальное обеспечение населения</t>
  </si>
  <si>
    <t>10 03</t>
  </si>
  <si>
    <t>10 06</t>
  </si>
  <si>
    <t>11 00</t>
  </si>
  <si>
    <t>Физическая культура</t>
  </si>
  <si>
    <t>11 01</t>
  </si>
  <si>
    <t>Массовый спорт</t>
  </si>
  <si>
    <t>11 02</t>
  </si>
  <si>
    <t>Другие вопросы в области физической культуры и спорта</t>
  </si>
  <si>
    <t>11 05</t>
  </si>
  <si>
    <t>ОБСЛУЖИВАНИЕ ГОСУДАРСТВЕННОГО И МУНИЦИПАЛЬНОГО ДОЛГА</t>
  </si>
  <si>
    <t>13 00</t>
  </si>
  <si>
    <t>13 01</t>
  </si>
  <si>
    <t>14 00</t>
  </si>
  <si>
    <t>14 01</t>
  </si>
  <si>
    <t>Осуществление государственного полномочия по расчету и предоставлению дотаций бюджетам поселений за счет средств областного бюджета</t>
  </si>
  <si>
    <t>Прочие межбюджетные трансферты общего характера</t>
  </si>
  <si>
    <t>14 03</t>
  </si>
  <si>
    <t>Другие вопросы в области образования</t>
  </si>
  <si>
    <t>07 09</t>
  </si>
  <si>
    <t>ДУМА МУНИЦИПАЛЬНОГО ОБРАЗОВАНИЯ БАЙКАЛОВСКИЙ МУНИЦИПАЛЬНЫЙ РАЙОН</t>
  </si>
  <si>
    <t>01 03</t>
  </si>
  <si>
    <t>в тыс.руб.</t>
  </si>
  <si>
    <t>в процен-тах</t>
  </si>
  <si>
    <t>Номер строки</t>
  </si>
  <si>
    <t xml:space="preserve">Код
глав-ного рас-поря-дите-ля
</t>
  </si>
  <si>
    <t>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</si>
  <si>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</si>
  <si>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</si>
  <si>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</si>
  <si>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Субвенции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</si>
  <si>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</si>
  <si>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</si>
  <si>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</si>
  <si>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</si>
  <si>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 xml:space="preserve">Закупка товаров, работ, услуг в сфере информационно-коммуникационных технологий                                         </t>
  </si>
  <si>
    <t>Управление информационными технологиями, создание и техническое сопровождение информационно-коммуникационной инфраструктуры в сфере реализации муниципальной программы</t>
  </si>
  <si>
    <t>Другие общегосударственные вопросы</t>
  </si>
  <si>
    <t>50 0 00 00000</t>
  </si>
  <si>
    <t>Глава муниципального образования Байкаловский муниципальный район</t>
  </si>
  <si>
    <t>50 0 00 21010</t>
  </si>
  <si>
    <t>Фонд оплаты труда государственных (муниципальных) органов</t>
  </si>
  <si>
    <t>01 0 00 00000</t>
  </si>
  <si>
    <t>01 Ц 00 00000</t>
  </si>
  <si>
    <t>01 Ц 01 Э1010</t>
  </si>
  <si>
    <t>03 0 00 00000</t>
  </si>
  <si>
    <t>03 5 00 00000</t>
  </si>
  <si>
    <t>03 5 01 21000</t>
  </si>
  <si>
    <t>03 5 01 21020</t>
  </si>
  <si>
    <t>03 5 01 П1010</t>
  </si>
  <si>
    <t>50 0 00 21000</t>
  </si>
  <si>
    <t>01 1 00 00000</t>
  </si>
  <si>
    <t>01 1 06 29100</t>
  </si>
  <si>
    <t>01 Ж 00 00000</t>
  </si>
  <si>
    <t>01 Ж 01 20020</t>
  </si>
  <si>
    <t>01 Ф 00 00000</t>
  </si>
  <si>
    <t>01 Ф 01 20040</t>
  </si>
  <si>
    <t>01 Ф 01 46100</t>
  </si>
  <si>
    <t>Представительские расходы по приему официальных лиц и делегаций, деловые встречи</t>
  </si>
  <si>
    <t>01 Ц 01 21040</t>
  </si>
  <si>
    <t>01 Ц 01 41100</t>
  </si>
  <si>
    <t>01 Ц 01 41200</t>
  </si>
  <si>
    <t>01 Ц 01 И1050</t>
  </si>
  <si>
    <t>03 4 00 00000</t>
  </si>
  <si>
    <t>03 4 01 21010</t>
  </si>
  <si>
    <t>50 0 00 21100</t>
  </si>
  <si>
    <t>50 0 00 51180</t>
  </si>
  <si>
    <t>Муниципальная программа «Социально-экономическое развитие МО Байкаловский муниципальный район»  на 2015-2020 годы</t>
  </si>
  <si>
    <t>01 6 00 00000</t>
  </si>
  <si>
    <t>Обеспечение деятельности МКУ «Единая дежурно-диспетчерская служба МО Байкаловский муниципальный район»</t>
  </si>
  <si>
    <t>01 6 01 22010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</si>
  <si>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</si>
  <si>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01 6 01 22020</t>
  </si>
  <si>
    <t>01 6 01 22040</t>
  </si>
  <si>
    <t>Подпрограмма «Поддержка развития сельскохозяйственного производства на территории  МО Байкаловский муниципальный район»</t>
  </si>
  <si>
    <t>01 Г 00 00000</t>
  </si>
  <si>
    <t>01 Г 01 23010</t>
  </si>
  <si>
    <t>01 Д 00 00000</t>
  </si>
  <si>
    <t>01 Д 01 23020</t>
  </si>
  <si>
    <t>Подпрограмма «Обеспечение эпизоотического и ветеринарно-санитарного благополучия МО Байкаловский муниципальный район»</t>
  </si>
  <si>
    <t>01 С 00 00000</t>
  </si>
  <si>
    <t>01 С 01 42П00</t>
  </si>
  <si>
    <t>01 Л 00 00000</t>
  </si>
  <si>
    <t>01 Б 00 00000</t>
  </si>
  <si>
    <t>01 Б 01 И3040</t>
  </si>
  <si>
    <t>01 Б 02 24020</t>
  </si>
  <si>
    <t>01 Б 02 И4090</t>
  </si>
  <si>
    <t>Капитальный ремонт и ремонт автомобильных дорог общего пользования межмуниципального значения и искусственных сооружений, расположенных на них</t>
  </si>
  <si>
    <t>01 Б 03 24100</t>
  </si>
  <si>
    <t>Инвентаризационные работы, независимая оценка недвижимого имущества (зданий, сооружений, земельных участков)</t>
  </si>
  <si>
    <t>01 Ж 01 20110</t>
  </si>
  <si>
    <t>01 7 00 00000</t>
  </si>
  <si>
    <t>Приобретение жилья для молодых специалистов бюджетной сферы</t>
  </si>
  <si>
    <t>01 7 01 И3220</t>
  </si>
  <si>
    <t>01 Ж 02 23050</t>
  </si>
  <si>
    <t>Благоустройство</t>
  </si>
  <si>
    <t>05 03</t>
  </si>
  <si>
    <t>Грантовая поддержка местных инициатив граждан, проживающих в сельской местности</t>
  </si>
  <si>
    <t>01 7 03 L0180</t>
  </si>
  <si>
    <t>01 7 03 R0180</t>
  </si>
  <si>
    <t>Охрана объектов растительного и животного мира и среды их обитания</t>
  </si>
  <si>
    <t>01 Л 01 22010</t>
  </si>
  <si>
    <t>01 Л 01 22090</t>
  </si>
  <si>
    <t>01 Л 01 22100</t>
  </si>
  <si>
    <t>01 4 00 00000</t>
  </si>
  <si>
    <t>01 4 01 25010</t>
  </si>
  <si>
    <t>01 4 01 25050</t>
  </si>
  <si>
    <t>01 3 00 00000</t>
  </si>
  <si>
    <t>01 3 01 26010</t>
  </si>
  <si>
    <t>Субсидии бюджетным учреждениям на иные цели</t>
  </si>
  <si>
    <t>01 3 02 И6020</t>
  </si>
  <si>
    <t>01 3 03 И6030</t>
  </si>
  <si>
    <t>01 3 04 26120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</si>
  <si>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</si>
  <si>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01 2 00 00000</t>
  </si>
  <si>
    <t>01 2 01 49100</t>
  </si>
  <si>
    <t>01 2 01 49200</t>
  </si>
  <si>
    <t>01 2 01 52500</t>
  </si>
  <si>
    <t>Предоставление отдельным категориям граждан компенсации оплаты взноса на капитальный ремонт общего имущества в многоквартирном доме</t>
  </si>
  <si>
    <t>01 7 01 L0180</t>
  </si>
  <si>
    <t>01 7 01 R0180</t>
  </si>
  <si>
    <t>01 8 00 00000</t>
  </si>
  <si>
    <t>01 1 01 29010</t>
  </si>
  <si>
    <t>01 1 02 29030</t>
  </si>
  <si>
    <t>Поддержка активной жизнедеятельности ветеранов, граждан пожилого возраста</t>
  </si>
  <si>
    <t>01 1 03 29040</t>
  </si>
  <si>
    <t>01 1 04 29050</t>
  </si>
  <si>
    <t>01 1 04 29060</t>
  </si>
  <si>
    <t>01 1 04 29070</t>
  </si>
  <si>
    <t>01 1 05 29080</t>
  </si>
  <si>
    <t>Фонд оплаты труда учреждений</t>
  </si>
  <si>
    <t>50 0 00 20700</t>
  </si>
  <si>
    <t>01 5 00 00000</t>
  </si>
  <si>
    <t>01 5 01 28010</t>
  </si>
  <si>
    <t>Премии и гранты</t>
  </si>
  <si>
    <t>01 5 01 28020</t>
  </si>
  <si>
    <t>01 5 01 28030</t>
  </si>
  <si>
    <t>01 5 02 28060</t>
  </si>
  <si>
    <t>СРЕДСТВА МАССОВОЙ ИНФОРМАЦИИ</t>
  </si>
  <si>
    <t>12 00</t>
  </si>
  <si>
    <t>Периодическая печать и издательства</t>
  </si>
  <si>
    <t>12 02</t>
  </si>
  <si>
    <t>Поддержка периодических изданий, учрежденных органами местного самоуправления</t>
  </si>
  <si>
    <t>50 0 00 20910</t>
  </si>
  <si>
    <t>03 3 00 00000</t>
  </si>
  <si>
    <t>03 3 01 21040</t>
  </si>
  <si>
    <t>03 1 00 00000</t>
  </si>
  <si>
    <t>03 1 01 20020</t>
  </si>
  <si>
    <t>03 1 01 40300</t>
  </si>
  <si>
    <t>02 0 00 00000</t>
  </si>
  <si>
    <t>02 1 00 00000</t>
  </si>
  <si>
    <t>02 1 01 25010</t>
  </si>
  <si>
    <t>Иные выплаты персоналу учреждений, за исключением фонда оплаты труда</t>
  </si>
  <si>
    <t>02 1 01 25030</t>
  </si>
  <si>
    <t>02 1 01 25040</t>
  </si>
  <si>
    <t>02 1 01 45110</t>
  </si>
  <si>
    <t>02 1 01 45120</t>
  </si>
  <si>
    <t>02 4 01 25010</t>
  </si>
  <si>
    <t>Исполнение судебных актов, предписаний контролирующих органов, предусматривающих обращение взыскания на средства местного бюджета по денежным обязательствам казенных учреждений</t>
  </si>
  <si>
    <t>50 0 00 20800</t>
  </si>
  <si>
    <t>02 2 00 00000</t>
  </si>
  <si>
    <t>02 2 01 25010</t>
  </si>
  <si>
    <t>02 2 01 25040</t>
  </si>
  <si>
    <t>02 2 01 45310</t>
  </si>
  <si>
    <t>02 2 01 45320</t>
  </si>
  <si>
    <t>02 2 01 45400</t>
  </si>
  <si>
    <t>02 2 01 L0970</t>
  </si>
  <si>
    <t>02 2 01 R0970</t>
  </si>
  <si>
    <t>02 3 00 00000</t>
  </si>
  <si>
    <t>02 3 01 25010</t>
  </si>
  <si>
    <t>02 3 01 25020</t>
  </si>
  <si>
    <t>02 4 00 00000</t>
  </si>
  <si>
    <t>01 4 01 25020</t>
  </si>
  <si>
    <t>01 4 01 25040</t>
  </si>
  <si>
    <t>01 4 01 25060</t>
  </si>
  <si>
    <t>02 3 01 25040</t>
  </si>
  <si>
    <t>02 3 01 45600</t>
  </si>
  <si>
    <t>02 3 01 S5600</t>
  </si>
  <si>
    <t>02 5 00 00000</t>
  </si>
  <si>
    <t>02 5 01 21000</t>
  </si>
  <si>
    <t>02 5 01 25020</t>
  </si>
  <si>
    <t>02 5 01 25030</t>
  </si>
  <si>
    <t>02 5 01 25040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</si>
  <si>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</si>
  <si>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50 0 00 21030</t>
  </si>
  <si>
    <t>50 П 00 П1010</t>
  </si>
  <si>
    <t>Ведомственная структура расходов</t>
  </si>
  <si>
    <t>Расходы бюджета, осуществленные в 2017 году</t>
  </si>
  <si>
    <t>Сумма средств, предусмотренных решением о бюджете на 2017 г., в тыс. руб.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</si>
  <si>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</si>
  <si>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рабтникам государственных (муниципальных) органов</t>
  </si>
  <si>
    <t>Муниципальная программа "Социально-экономическое развитие МО Байкаловский муниципальный район" на 2015-2020 годы</t>
  </si>
  <si>
    <t>Подпрограмма "Обеспечение реализации муниципальной программы "Социально-экономическое развитие МО Байкаловский муниципальный район"</t>
  </si>
  <si>
    <t>01 Ц  01 21000</t>
  </si>
  <si>
    <t xml:space="preserve">Уплата прочих налогов, сборов </t>
  </si>
  <si>
    <t xml:space="preserve">Осуществление части организационных полномочий исполнительных  органов МСУ сельских поселений  по вопросам градостроительства и архитектуры </t>
  </si>
  <si>
    <t>Муниципальная программа  "Управление финансами МО Байкаловский муниципальный район" на 2014-2020 годы</t>
  </si>
  <si>
    <t>Подпрограмма "Обеспечение  реализации муниципальной программы "Управление финансами МО Байкаловский муниципальный район" на 2014-2020 годы</t>
  </si>
  <si>
    <t xml:space="preserve">Осуществление полномочий исполнительных органов МСУ сельских поселений  по составлению, исполнению и контролю за исполнением бюджетов, составлению отчетов об исполнении бюджетов </t>
  </si>
  <si>
    <t>Расходы на выплату персоналу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</si>
  <si>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 государственных (муниципальных) органов</t>
  </si>
  <si>
    <t>Обеспечение деятельности муниципальных органов (центральный оппарат)</t>
  </si>
  <si>
    <t>Взносы по обязательному социальному  страхованию на выплаты денежного сдержания и иные выплаты работникам государственных (муниципальных) органов</t>
  </si>
  <si>
    <t>Резервные фонды</t>
  </si>
  <si>
    <t>01 11</t>
  </si>
  <si>
    <t>Резервные средства</t>
  </si>
  <si>
    <t>Муниципальная программа "Социально-экономическое развитие МО Байкаловский муниципальный район" на  2015-2020 годы</t>
  </si>
  <si>
    <t>Подпрограмма "Социальная политика муниципального образования Байкаловский муниципальный район"</t>
  </si>
  <si>
    <t>Пенсионное обеспечение  муниципальных служащих, выплата единовременного пособия при выходе в отставку в соответствии с Законом Свердловской области "Об особенностях муниципальной службы на территории Свердловской области"</t>
  </si>
  <si>
    <t>Подпрограмма "Повышение эффективности управления муниципальной собственностью МО Байкаловский муниципальный район"</t>
  </si>
  <si>
    <t>Мероприятия по содержанию, управлению и распоряжению муниципальной собственностью, включая приобретение, и содержанию имущества в безвозмездном пользовании</t>
  </si>
  <si>
    <t>Бюджетные инвестиции в объекты капитального строительства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</si>
  <si>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</si>
  <si>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архивного дела в МО Байкаловский муниципальный район"</t>
  </si>
  <si>
    <t>Обеспечение нормативных условий хранения архивных документов</t>
  </si>
  <si>
    <t>01 Ф 01 20090</t>
  </si>
  <si>
    <t>Осуществление государственного полномочия Свердловской области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</si>
  <si>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Участие исполнительных органов МСУ в торжественных мероприятиях,  посвященных юбилейным датам в учреждениях и организациях Байкаловского муниципального района</t>
  </si>
  <si>
    <t>01 Ц 01  21060</t>
  </si>
  <si>
    <t>01 Ц01  21060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</si>
  <si>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</si>
  <si>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01 Ц01 41100</t>
  </si>
  <si>
    <t>Муниципальная программа "Управление финансами МО Байкаловский муниципальный район" на 2014 -2020 годы</t>
  </si>
  <si>
    <t>Подпрограмма "Развитие информационной системы управления финансами"</t>
  </si>
  <si>
    <t xml:space="preserve"> Обновление и сопровождение программных комплексов в сфере финансов </t>
  </si>
  <si>
    <t>Долевое участие муниципального образования в Ассоциации «Совет муниципальных образований Свердловской области"</t>
  </si>
  <si>
    <t>Обеспечение мероприятий по предупреждению и ликвидации последствий чрезвычайных ситуаций и гражданской обороне</t>
  </si>
  <si>
    <t>01 6 01 22060</t>
  </si>
  <si>
    <t>Установка видеокамер в местах массового пребывания граждан, обслуживание системы видеонаблюдения, приобретение металлодетектеров, буклетов по действиям населения в случае совершения террористического акта</t>
  </si>
  <si>
    <t>Предоставление грантов победителям трудового соревнования среди сельхозтоваропроизводителей, работников АПК по достижению наивысших показателей на территории муниципального образования Байкаловский муниципальный район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</si>
  <si>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</si>
  <si>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Строительство и реконструкция автомобильных дорог общего пользования местного значения</t>
  </si>
  <si>
    <t>01 Б 03 44100</t>
  </si>
  <si>
    <t>Устройство водопропускной трубы по ул.Революции в д.Липовка</t>
  </si>
  <si>
    <t>01 Б 03 И3160</t>
  </si>
  <si>
    <t>Мероприятия, реализуемые путем предоставления субсидии Информационно-консультационному центру с.Байкалово</t>
  </si>
  <si>
    <t>01 Д 01 23010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</si>
  <si>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</si>
  <si>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Субсидии на возмещение недополученных доходов и(или) возмещение фактически понесенных затрат в связи с производством (реализацией) товаров, выполнением работ, оказанием услуг</t>
  </si>
  <si>
    <t>Формирование и улучшение качества предпринимательской среды</t>
  </si>
  <si>
    <t>01 Д 01 23030</t>
  </si>
  <si>
    <t>01 7 01 40700</t>
  </si>
  <si>
    <t>Капитальный ремонт сетей водоснабжения в деревне Макушина</t>
  </si>
  <si>
    <t>01 7 02 40700</t>
  </si>
  <si>
    <t>Разработка проектно-сметной документации по объекту "Газопровод низкого давления для газоснабжения ул. Дзержинского, ул.Пушкинская, ул.Производственная, ул.Пролетарская с. Байкалово Свердловской области"</t>
  </si>
  <si>
    <t>01702И3210</t>
  </si>
  <si>
    <t>Разработка проектно-сметной документации по объекту "Газопровод низкого давления для газоснабжения ул.Мальгина, Мелиораторов, Озерная, Заречная, Красноармейская, Февральская, Крестьянская, пер.Первомайский в с.Байкалово Свердловской области"</t>
  </si>
  <si>
    <t>01702И3240</t>
  </si>
  <si>
    <t>Капитальный ремонт теплотрассы от газовой котельной №5 до многоквартирного дома № 88 по ул.Мальгина  с.Байкалово</t>
  </si>
  <si>
    <t>01702И3260</t>
  </si>
  <si>
    <t>Устройство ограждения земельного участка под размещение бытовых отходов и мусора в с.Байкалово</t>
  </si>
  <si>
    <t>01 Ж 02 23080</t>
  </si>
  <si>
    <t>Исполнение судебного решения по оплате долга за электроэнергию МУП ЖКХ</t>
  </si>
  <si>
    <t>50 0 00 И0920</t>
  </si>
  <si>
    <t>Обустройство родников, расположенных на территории МО Байкаловский муниципальный район</t>
  </si>
  <si>
    <t xml:space="preserve">Молодежная политика </t>
  </si>
  <si>
    <t xml:space="preserve">Подпрограмма "Патриотическое воспитание и молодежная политика Байкаловского муниципального района" 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</si>
  <si>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среде,выпуск молодежной газеты, работа с допризывной молодежью</t>
  </si>
  <si>
    <t>Организация досуга детей и подростков в разновозрастных отрядах</t>
  </si>
  <si>
    <t>01 4 01 25090</t>
  </si>
  <si>
    <t>Муниципальная программа "Социально-экономическое развитие МО Байкаловский муниципальный район" на 2015 -2020 годы</t>
  </si>
  <si>
    <t>Подпрограмма "Развитие культуры муниципального образования Байкаловский муниципальный район"</t>
  </si>
  <si>
    <t>Организация и проведение праздников, конкурсов и фестивалей для населения</t>
  </si>
  <si>
    <t>01 3 01 И6140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</si>
  <si>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и развитие системы библиотечного дела с учетом задачи расширения информационных технологий и оцифровки</t>
  </si>
  <si>
    <t>01 3 02 R5190</t>
  </si>
  <si>
    <t>Поддержка  и развитие материально-технической базы учреждений культуры сельских поселений</t>
  </si>
  <si>
    <t>Составление проектно-сметной документации на реконструкцию объекта культурного наследия "Особняк Д.А.Бахарева"</t>
  </si>
  <si>
    <t>01 3 04 26040</t>
  </si>
  <si>
    <t>Организация деятельности Байкаловского районного краеведческого музея</t>
  </si>
  <si>
    <t>Проведение капитального ремонтаКраснополянского Дома культуры</t>
  </si>
  <si>
    <t>01 3 05 И6150</t>
  </si>
  <si>
    <t>Капитальный ремонт летней сцены МБУ "Центр информационной, культурно-досуговой и спортивной деятельности"</t>
  </si>
  <si>
    <t>01 3 05 И6160</t>
  </si>
  <si>
    <t>Поэтапное повышение средней заработной платы работников муниципальных учреждений культуры</t>
  </si>
  <si>
    <t>01 3 07 46500</t>
  </si>
  <si>
    <t>Подпрограмма "Социальная поддержка отдельных категорий граждан Байкаловского муниципального района"</t>
  </si>
  <si>
    <t>01 2 01 R4620</t>
  </si>
  <si>
    <t>Подпрограмма "Устойчивое развитие сельских территорий Байкаловского района"</t>
  </si>
  <si>
    <t>Предоставление социальных выплат молодым семьям, молодым специалистам и гражданам, проживающим в сельской местности</t>
  </si>
  <si>
    <t>Подпрограмма "Обеспечение жильем молодых семей"</t>
  </si>
  <si>
    <t xml:space="preserve">01 8 01 49300 </t>
  </si>
  <si>
    <t xml:space="preserve">01 8 01 S9300 </t>
  </si>
  <si>
    <t>Подпрограмма "Социальная политика муниципального образования Байкаловский муниципальный район</t>
  </si>
  <si>
    <t>Выплаты к пенсии бывшим работникам предприятий и организаций МО Байкаловский муниципальный район, имеющим звание "Заслуженный работник РФ" по различным профессиям</t>
  </si>
  <si>
    <t>Выплаты гражданам, удостоенным звания "Почетный гражданин муниципального образования Байкаловский муниципальный район"</t>
  </si>
  <si>
    <t>Проведение профилактических мероприятий по противодействию распространения социально-опасных заболеваний среди социально незащищенных слоев населения</t>
  </si>
  <si>
    <t>01 1 05 29140</t>
  </si>
  <si>
    <t xml:space="preserve">Фонд оплаты труда  учреждений </t>
  </si>
  <si>
    <t xml:space="preserve">Фонд оплаты труда учреждений </t>
  </si>
  <si>
    <t>Иные  выплаты персоналу учреждений, за исключением фонда оплаты труда</t>
  </si>
  <si>
    <t>50 0 0020700</t>
  </si>
  <si>
    <t>ФИЗИЧЕСКАЯ КУЛЬТУРА И СПОРТ</t>
  </si>
  <si>
    <t>Муниципальная программа "Социально-экономическое развитие МО Байкаловский муниципальный район" на 2015 - 2020 годы</t>
  </si>
  <si>
    <t>Подпрограмма "Развитие физической культуры и спорта в Байкаловском муниципальном районе"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</si>
  <si>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</si>
  <si>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Содержание спортивных объектов </t>
  </si>
  <si>
    <t>Поэтапное внедрение Всероссийского физкультурно-спортивного комплекса "Готов к труду и обороне" (ГТО)</t>
  </si>
  <si>
    <t>01 5 01 48Г00</t>
  </si>
  <si>
    <t>01 5 01 S8Г00</t>
  </si>
  <si>
    <t>Строительство хоккейного корта в с.Елань</t>
  </si>
  <si>
    <t>01 5 01 И8130</t>
  </si>
  <si>
    <t>Капитальный ремонт помещений спортзала Липовского Дома культуры и спорта</t>
  </si>
  <si>
    <t>01 5 01 И8140</t>
  </si>
  <si>
    <t>Обеспечение деятельности МКУ "Комитет физической культуры и спорта Байкаловского муниципального района"</t>
  </si>
  <si>
    <t>Субсидия автономной некоммерческой организации "Редакция "Районные будни" на финансовое обеспечение затрат, связанных с производством и выпуском газеты</t>
  </si>
  <si>
    <t>50 0 00 20940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</si>
  <si>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 установлено требование о последующем подтверждении их использования в соответствии с условиями и (или) целями предоставления</t>
  </si>
  <si>
    <t>Обслуживание  государственного внутреннего и  муниципального долга</t>
  </si>
  <si>
    <t>Подпрограмма "Управление муниципальным долгом"</t>
  </si>
  <si>
    <t>МЕЖБЮДЖЕТНЫЕ ТРАНСФЕРТЫ ОБЩЕГО ХАРАКТЕРА БЮДЖЕТАМ БЮДЖЕТНОЙ СИСТЕМЫ РОССИЙСКОЙ ФЕДЕРАЦИИ</t>
  </si>
  <si>
    <t>Подпрограмма "Повышение финансовой самостоятельности местных бюджетов"</t>
  </si>
  <si>
    <t>03 1 01  20030</t>
  </si>
  <si>
    <t>Муниципальная программа "Развитие системы образования в муниципальном образовании Байкаловский муниципальный район" на 2015 - 2020 годы</t>
  </si>
  <si>
    <t>Подпрограмма "Развитие системы дошкольного образования в муниципальном образовании Байкаловский муниципальный район"</t>
  </si>
  <si>
    <t>Организация и проведение фестивалей,конкурсов, олимпиад, обеспечивающих необходимые условия для интеллектуального, творческого, личностного развития воспитанников детских дошкольных учреждений</t>
  </si>
  <si>
    <t>Подпрограмма " 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</si>
  <si>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>Подпрограмма "Развитие системы общего образования в муниципальном образовании Байкаловский муниципальный район"</t>
  </si>
  <si>
    <t>02 2 0125040</t>
  </si>
  <si>
    <t>Приобретение учебно-лабораторного оборудования для МКОУ Вязовская основная общеобразовательная школа</t>
  </si>
  <si>
    <t>02 2 01 40700</t>
  </si>
  <si>
    <t>Осуществление мероприятий, направленных на устранение нарушений, выявленных органами государственного надзора в муниципальных образовательных организациях</t>
  </si>
  <si>
    <t>02 2 01 45Э00</t>
  </si>
  <si>
    <t>Капитальный ремонт спортивного зала МАОУ Еланская СОШ</t>
  </si>
  <si>
    <t>02 2 01 S5Э00</t>
  </si>
  <si>
    <t>Приобретение ноутбуков, многофункциональных устройств, проекторов, художественной литературы для МАОУ Байкаловская средняя общеобразовательная школа</t>
  </si>
  <si>
    <t>02 4 01 40700</t>
  </si>
  <si>
    <t>Дополнительное образование детей</t>
  </si>
  <si>
    <t>07 03</t>
  </si>
  <si>
    <t>Подпрограмма" Развитие системы дополнительного образования, отдыха и оздоровления детей в муниципальном образовании Байкаловский муниципальный район"</t>
  </si>
  <si>
    <t>Реализация мер по поэтапному повышению средней заработной платы педагогических работников муниципальных образовательных организаций дополнительного образования</t>
  </si>
  <si>
    <t>02 3 01 45Л00</t>
  </si>
  <si>
    <t xml:space="preserve">Поддержка деятельности школьных поисковых отрядов </t>
  </si>
  <si>
    <t>Обеспечение средствами обучения и воспитания детских объединений и подростковых клубов физкультурно-спортивной и художественно-творческой направленности</t>
  </si>
  <si>
    <t>Организация и проведение фестивалей, конкурсов, слетов, направленных на профилактику асоциальных явлений в подростковой и молодежной среде, выпуск молодежной газеты, работа с допризывной молодежью</t>
  </si>
  <si>
    <t>Материальное оснащение кабинета робототехники</t>
  </si>
  <si>
    <t>01 4 01 48900</t>
  </si>
  <si>
    <t>01 4 01 S8900</t>
  </si>
  <si>
    <t xml:space="preserve">Закупка товаров, работ, услуг в целях капитального ремонта государственного (муниципального) имущества </t>
  </si>
  <si>
    <t>Организация и проведение фестивалей,конкурсов, выставок, смотров, акций, направленных на обеспечение необходимых условий для интеллектуального, творческого, спортивного развития детей и подростков</t>
  </si>
  <si>
    <t>Взносы по обязательному страхованию на выплаты по оплате труда работников и иные выплаты работникам учреждений</t>
  </si>
  <si>
    <t>Подпрограмма "Укрепление и развитие материально-технической базы образовательных организаций в муниципальном образовании Байкаловский муниципальный район"</t>
  </si>
  <si>
    <t xml:space="preserve">Подпрограмма "Обеспечение реализации муниципальной программы "Развитие системы образования в муниципальном образовании Байкаловский муниципальный район" </t>
  </si>
  <si>
    <t>Организация и проведение конкурсов, педагогических чтений, конференций, обеспечивающих необходимые условия для непрерывного професионального роста и самообразования педагогов, совершенствования уровня педагогического мастерства</t>
  </si>
  <si>
    <t>Председатель представительного органа муниципального образования</t>
  </si>
  <si>
    <t>50 0 00 21040</t>
  </si>
  <si>
    <t>Руководитель контрольно-счетного органа  муниципального образования</t>
  </si>
  <si>
    <t>Осуществление полномочий представительных органов МСУ сельских поселений по контролю за исполнением бюджетов</t>
  </si>
  <si>
    <t>Приложение 3
к решению Думы муниципального образования
Байкаловский муниципальный район
№ 132 от «13» июня 2018 г.
«Об утверждении отчета об исполнении бюджета муниципального образования 
Байкаловский  муниципальный  район за  2017 год»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</si>
</sst>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right" vertical="top"/>
    </xf>
    <xf numFmtId="2" fontId="1" fillId="0" borderId="10" xfId="0" applyNumberFormat="1" applyFont="1" applyFill="1" applyBorder="1" applyAlignment="1">
      <alignment horizontal="right" vertical="top"/>
    </xf>
    <xf numFmtId="192" fontId="0" fillId="0" borderId="0" xfId="0" applyNumberFormat="1" applyAlignment="1">
      <alignment/>
    </xf>
    <xf numFmtId="0" fontId="6" fillId="0" borderId="0" xfId="0" applyNumberFormat="1" applyFont="1" applyAlignment="1">
      <alignment vertical="top"/>
    </xf>
    <xf numFmtId="0" fontId="3" fillId="0" borderId="11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 shrinkToFit="1"/>
    </xf>
    <xf numFmtId="192" fontId="2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 shrinkToFit="1"/>
    </xf>
    <xf numFmtId="192" fontId="2" fillId="0" borderId="10" xfId="0" applyNumberFormat="1" applyFont="1" applyFill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1" fillId="0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/>
    </xf>
    <xf numFmtId="192" fontId="1" fillId="0" borderId="10" xfId="0" applyNumberFormat="1" applyFont="1" applyBorder="1" applyAlignment="1">
      <alignment horizontal="right" vertical="top"/>
    </xf>
    <xf numFmtId="192" fontId="2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vertical="top" wrapText="1" shrinkToFit="1"/>
    </xf>
    <xf numFmtId="0" fontId="2" fillId="33" borderId="10" xfId="0" applyFont="1" applyFill="1" applyBorder="1" applyAlignment="1">
      <alignment vertical="top" wrapText="1" shrinkToFit="1"/>
    </xf>
    <xf numFmtId="0" fontId="2" fillId="0" borderId="10" xfId="0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right" vertical="top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justify"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1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93" fontId="2" fillId="0" borderId="10" xfId="0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193" fontId="1" fillId="0" borderId="10" xfId="0" applyNumberFormat="1" applyFont="1" applyFill="1" applyBorder="1" applyAlignment="1">
      <alignment horizontal="right" vertical="top" wrapText="1"/>
    </xf>
    <xf numFmtId="0" fontId="1" fillId="0" borderId="12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 shrinkToFit="1"/>
    </xf>
    <xf numFmtId="0" fontId="1" fillId="0" borderId="10" xfId="0" applyFont="1" applyBorder="1" applyAlignment="1">
      <alignment horizontal="left" vertical="top" wrapText="1" shrinkToFit="1"/>
    </xf>
    <xf numFmtId="0" fontId="1" fillId="0" borderId="10" xfId="0" applyFont="1" applyFill="1" applyBorder="1" applyAlignment="1">
      <alignment vertical="top" wrapText="1" shrinkToFit="1"/>
    </xf>
    <xf numFmtId="192" fontId="1" fillId="33" borderId="10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horizontal="center"/>
    </xf>
    <xf numFmtId="0" fontId="1" fillId="33" borderId="11" xfId="0" applyFont="1" applyFill="1" applyBorder="1" applyAlignment="1">
      <alignment vertical="top" wrapText="1" shrinkToFi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 shrinkToFi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 shrinkToFit="1"/>
    </xf>
    <xf numFmtId="192" fontId="1" fillId="0" borderId="10" xfId="0" applyNumberFormat="1" applyFont="1" applyBorder="1" applyAlignment="1">
      <alignment horizontal="right" vertical="top" wrapText="1"/>
    </xf>
    <xf numFmtId="192" fontId="2" fillId="0" borderId="10" xfId="0" applyNumberFormat="1" applyFont="1" applyBorder="1" applyAlignment="1">
      <alignment horizontal="right" vertical="top" wrapText="1"/>
    </xf>
    <xf numFmtId="192" fontId="1" fillId="0" borderId="10" xfId="0" applyNumberFormat="1" applyFont="1" applyFill="1" applyBorder="1" applyAlignment="1">
      <alignment horizontal="right" vertical="top" wrapText="1"/>
    </xf>
    <xf numFmtId="192" fontId="2" fillId="0" borderId="10" xfId="0" applyNumberFormat="1" applyFont="1" applyFill="1" applyBorder="1" applyAlignment="1" applyProtection="1">
      <alignment horizontal="right" vertical="top"/>
      <protection/>
    </xf>
    <xf numFmtId="192" fontId="1" fillId="0" borderId="10" xfId="0" applyNumberFormat="1" applyFont="1" applyFill="1" applyBorder="1" applyAlignment="1">
      <alignment/>
    </xf>
    <xf numFmtId="192" fontId="1" fillId="0" borderId="13" xfId="0" applyNumberFormat="1" applyFont="1" applyFill="1" applyBorder="1" applyAlignment="1">
      <alignment horizontal="right" vertical="top"/>
    </xf>
    <xf numFmtId="192" fontId="2" fillId="0" borderId="13" xfId="0" applyNumberFormat="1" applyFont="1" applyFill="1" applyBorder="1" applyAlignment="1">
      <alignment vertical="top"/>
    </xf>
    <xf numFmtId="192" fontId="1" fillId="0" borderId="13" xfId="0" applyNumberFormat="1" applyFont="1" applyFill="1" applyBorder="1" applyAlignment="1">
      <alignment vertical="top"/>
    </xf>
    <xf numFmtId="192" fontId="2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9"/>
  <sheetViews>
    <sheetView tabSelected="1" zoomScalePageLayoutView="0" workbookViewId="0" topLeftCell="A1">
      <selection activeCell="B1" sqref="B1:I2"/>
    </sheetView>
  </sheetViews>
  <sheetFormatPr defaultColWidth="9.140625" defaultRowHeight="12.75"/>
  <cols>
    <col min="1" max="1" width="6.28125" style="19" customWidth="1"/>
    <col min="2" max="2" width="40.8515625" style="5" customWidth="1"/>
    <col min="3" max="3" width="6.8515625" style="3" customWidth="1"/>
    <col min="4" max="4" width="7.00390625" style="3" customWidth="1"/>
    <col min="5" max="5" width="13.140625" style="3" customWidth="1"/>
    <col min="6" max="6" width="5.140625" style="4" customWidth="1"/>
    <col min="7" max="7" width="10.8515625" style="1" customWidth="1"/>
    <col min="8" max="8" width="10.57421875" style="1" customWidth="1"/>
    <col min="9" max="9" width="9.00390625" style="2" customWidth="1"/>
  </cols>
  <sheetData>
    <row r="1" spans="2:9" ht="25.5" customHeight="1">
      <c r="B1" s="83" t="s">
        <v>482</v>
      </c>
      <c r="C1" s="84"/>
      <c r="D1" s="84"/>
      <c r="E1" s="84"/>
      <c r="F1" s="84"/>
      <c r="G1" s="84"/>
      <c r="H1" s="84"/>
      <c r="I1" s="84"/>
    </row>
    <row r="2" spans="2:9" ht="53.25" customHeight="1">
      <c r="B2" s="84"/>
      <c r="C2" s="84"/>
      <c r="D2" s="84"/>
      <c r="E2" s="84"/>
      <c r="F2" s="84"/>
      <c r="G2" s="84"/>
      <c r="H2" s="84"/>
      <c r="I2" s="84"/>
    </row>
    <row r="4" spans="1:9" ht="20.25" customHeight="1">
      <c r="A4" s="85" t="s">
        <v>320</v>
      </c>
      <c r="B4" s="85"/>
      <c r="C4" s="85"/>
      <c r="D4" s="85"/>
      <c r="E4" s="85"/>
      <c r="F4" s="85"/>
      <c r="G4" s="85"/>
      <c r="H4" s="85"/>
      <c r="I4" s="85"/>
    </row>
    <row r="6" spans="1:9" ht="51.75" customHeight="1">
      <c r="A6" s="87" t="s">
        <v>158</v>
      </c>
      <c r="B6" s="86" t="s">
        <v>85</v>
      </c>
      <c r="C6" s="86" t="s">
        <v>159</v>
      </c>
      <c r="D6" s="88" t="s">
        <v>86</v>
      </c>
      <c r="E6" s="88" t="s">
        <v>87</v>
      </c>
      <c r="F6" s="88" t="s">
        <v>88</v>
      </c>
      <c r="G6" s="86" t="s">
        <v>322</v>
      </c>
      <c r="H6" s="86" t="s">
        <v>321</v>
      </c>
      <c r="I6" s="86"/>
    </row>
    <row r="7" spans="1:9" ht="52.5" customHeight="1">
      <c r="A7" s="87"/>
      <c r="B7" s="86"/>
      <c r="C7" s="86"/>
      <c r="D7" s="88"/>
      <c r="E7" s="88"/>
      <c r="F7" s="88"/>
      <c r="G7" s="86"/>
      <c r="H7" s="6" t="s">
        <v>156</v>
      </c>
      <c r="I7" s="10" t="s">
        <v>157</v>
      </c>
    </row>
    <row r="8" spans="1:9" ht="12.75">
      <c r="A8" s="20">
        <v>1</v>
      </c>
      <c r="B8" s="7">
        <v>2</v>
      </c>
      <c r="C8" s="8">
        <v>3</v>
      </c>
      <c r="D8" s="8">
        <v>4</v>
      </c>
      <c r="E8" s="8">
        <v>5</v>
      </c>
      <c r="F8" s="9">
        <v>6</v>
      </c>
      <c r="G8" s="9" t="s">
        <v>160</v>
      </c>
      <c r="H8" s="11">
        <v>8</v>
      </c>
      <c r="I8" s="11">
        <v>9</v>
      </c>
    </row>
    <row r="9" spans="1:10" ht="38.25">
      <c r="A9" s="6">
        <v>1</v>
      </c>
      <c r="B9" s="21" t="s">
        <v>89</v>
      </c>
      <c r="C9" s="6">
        <v>901</v>
      </c>
      <c r="D9" s="6"/>
      <c r="E9" s="6"/>
      <c r="F9" s="6"/>
      <c r="G9" s="22">
        <f>G10+G110+G115+G139+G178+G214+G224+G234+G259+G322+G368+G375+G381</f>
        <v>372884.19999999995</v>
      </c>
      <c r="H9" s="22">
        <f>H10+H110+H115+H139+H178+H214+H224+H234+H259+H322+H368+H375+H381</f>
        <v>363075.5</v>
      </c>
      <c r="I9" s="16">
        <f aca="true" t="shared" si="0" ref="I9:I72">H9/G9*100</f>
        <v>97.3695050635023</v>
      </c>
      <c r="J9" s="18"/>
    </row>
    <row r="10" spans="1:10" ht="12.75">
      <c r="A10" s="6">
        <f>A9+1</f>
        <v>2</v>
      </c>
      <c r="B10" s="23" t="s">
        <v>77</v>
      </c>
      <c r="C10" s="6">
        <v>901</v>
      </c>
      <c r="D10" s="6" t="s">
        <v>90</v>
      </c>
      <c r="E10" s="6"/>
      <c r="F10" s="6"/>
      <c r="G10" s="22">
        <f>G11+G17+G36+G59+G63</f>
        <v>41370.8</v>
      </c>
      <c r="H10" s="22">
        <f>H11+H17+H36+H59+H63</f>
        <v>40161.7</v>
      </c>
      <c r="I10" s="16">
        <f t="shared" si="0"/>
        <v>97.07740725342511</v>
      </c>
      <c r="J10" s="18"/>
    </row>
    <row r="11" spans="1:10" ht="38.25">
      <c r="A11" s="6">
        <f aca="true" t="shared" si="1" ref="A11:A74">A10+1</f>
        <v>3</v>
      </c>
      <c r="B11" s="21" t="s">
        <v>91</v>
      </c>
      <c r="C11" s="6">
        <v>901</v>
      </c>
      <c r="D11" s="6" t="s">
        <v>92</v>
      </c>
      <c r="E11" s="6"/>
      <c r="F11" s="6"/>
      <c r="G11" s="24">
        <f>G12</f>
        <v>1350.8000000000002</v>
      </c>
      <c r="H11" s="24">
        <f>H12</f>
        <v>1350</v>
      </c>
      <c r="I11" s="16">
        <f t="shared" si="0"/>
        <v>99.94077583654129</v>
      </c>
      <c r="J11" s="18"/>
    </row>
    <row r="12" spans="1:10" ht="12.75">
      <c r="A12" s="6">
        <f t="shared" si="1"/>
        <v>4</v>
      </c>
      <c r="B12" s="21" t="s">
        <v>6</v>
      </c>
      <c r="C12" s="6">
        <v>901</v>
      </c>
      <c r="D12" s="6" t="s">
        <v>92</v>
      </c>
      <c r="E12" s="6" t="s">
        <v>172</v>
      </c>
      <c r="F12" s="6"/>
      <c r="G12" s="24">
        <f>G13</f>
        <v>1350.8000000000002</v>
      </c>
      <c r="H12" s="24">
        <f>H13</f>
        <v>1350</v>
      </c>
      <c r="I12" s="16">
        <f t="shared" si="0"/>
        <v>99.94077583654129</v>
      </c>
      <c r="J12" s="18"/>
    </row>
    <row r="13" spans="1:10" ht="25.5">
      <c r="A13" s="13">
        <f t="shared" si="1"/>
        <v>5</v>
      </c>
      <c r="B13" s="25" t="s">
        <v>173</v>
      </c>
      <c r="C13" s="13">
        <v>901</v>
      </c>
      <c r="D13" s="13" t="s">
        <v>92</v>
      </c>
      <c r="E13" s="26" t="s">
        <v>174</v>
      </c>
      <c r="F13" s="13"/>
      <c r="G13" s="27">
        <f>G14</f>
        <v>1350.8000000000002</v>
      </c>
      <c r="H13" s="27">
        <f>H14</f>
        <v>1350</v>
      </c>
      <c r="I13" s="17">
        <f t="shared" si="0"/>
        <v>99.94077583654129</v>
      </c>
      <c r="J13" s="18"/>
    </row>
    <row r="14" spans="1:10" ht="25.5">
      <c r="A14" s="13">
        <f t="shared" si="1"/>
        <v>6</v>
      </c>
      <c r="B14" s="25" t="s">
        <v>165</v>
      </c>
      <c r="C14" s="13">
        <v>901</v>
      </c>
      <c r="D14" s="13" t="s">
        <v>92</v>
      </c>
      <c r="E14" s="26" t="s">
        <v>174</v>
      </c>
      <c r="F14" s="13">
        <v>120</v>
      </c>
      <c r="G14" s="27">
        <f>SUM(G15:G16)</f>
        <v>1350.8000000000002</v>
      </c>
      <c r="H14" s="27">
        <f>SUM(H15:H16)</f>
        <v>1350</v>
      </c>
      <c r="I14" s="17">
        <f t="shared" si="0"/>
        <v>99.94077583654129</v>
      </c>
      <c r="J14" s="18"/>
    </row>
    <row r="15" spans="1:10" ht="25.5">
      <c r="A15" s="13">
        <f t="shared" si="1"/>
        <v>7</v>
      </c>
      <c r="B15" s="25" t="s">
        <v>323</v>
      </c>
      <c r="C15" s="13"/>
      <c r="D15" s="13"/>
      <c r="E15" s="26"/>
      <c r="F15" s="13">
        <v>121</v>
      </c>
      <c r="G15" s="27">
        <v>1061.9</v>
      </c>
      <c r="H15" s="27">
        <v>1061.9</v>
      </c>
      <c r="I15" s="17">
        <f t="shared" si="0"/>
        <v>100</v>
      </c>
      <c r="J15" s="18"/>
    </row>
    <row r="16" spans="1:10" ht="51">
      <c r="A16" s="13">
        <f t="shared" si="1"/>
        <v>8</v>
      </c>
      <c r="B16" s="25" t="s">
        <v>324</v>
      </c>
      <c r="C16" s="13"/>
      <c r="D16" s="13"/>
      <c r="E16" s="26"/>
      <c r="F16" s="13">
        <v>129</v>
      </c>
      <c r="G16" s="27">
        <v>288.9</v>
      </c>
      <c r="H16" s="27">
        <v>288.1</v>
      </c>
      <c r="I16" s="17">
        <f t="shared" si="0"/>
        <v>99.72308757355488</v>
      </c>
      <c r="J16" s="18"/>
    </row>
    <row r="17" spans="1:10" ht="51">
      <c r="A17" s="6">
        <f t="shared" si="1"/>
        <v>9</v>
      </c>
      <c r="B17" s="21" t="s">
        <v>161</v>
      </c>
      <c r="C17" s="6">
        <v>901</v>
      </c>
      <c r="D17" s="6" t="s">
        <v>93</v>
      </c>
      <c r="E17" s="6"/>
      <c r="F17" s="6"/>
      <c r="G17" s="22">
        <f>G18</f>
        <v>20479.4</v>
      </c>
      <c r="H17" s="24">
        <f>H18</f>
        <v>19562.8</v>
      </c>
      <c r="I17" s="16">
        <f t="shared" si="0"/>
        <v>95.5242829379767</v>
      </c>
      <c r="J17" s="18"/>
    </row>
    <row r="18" spans="1:10" ht="38.25">
      <c r="A18" s="13">
        <f t="shared" si="1"/>
        <v>10</v>
      </c>
      <c r="B18" s="25" t="s">
        <v>325</v>
      </c>
      <c r="C18" s="13">
        <v>901</v>
      </c>
      <c r="D18" s="13" t="s">
        <v>93</v>
      </c>
      <c r="E18" s="13" t="s">
        <v>176</v>
      </c>
      <c r="F18" s="13"/>
      <c r="G18" s="28">
        <f>G19</f>
        <v>20479.4</v>
      </c>
      <c r="H18" s="27">
        <f>H19</f>
        <v>19562.8</v>
      </c>
      <c r="I18" s="17">
        <f t="shared" si="0"/>
        <v>95.5242829379767</v>
      </c>
      <c r="J18" s="18"/>
    </row>
    <row r="19" spans="1:10" ht="51">
      <c r="A19" s="6">
        <f t="shared" si="1"/>
        <v>11</v>
      </c>
      <c r="B19" s="21" t="s">
        <v>326</v>
      </c>
      <c r="C19" s="6">
        <v>901</v>
      </c>
      <c r="D19" s="6" t="s">
        <v>93</v>
      </c>
      <c r="E19" s="6" t="s">
        <v>177</v>
      </c>
      <c r="F19" s="6"/>
      <c r="G19" s="29">
        <f>G20+G32</f>
        <v>20479.4</v>
      </c>
      <c r="H19" s="24">
        <f>H20+H32</f>
        <v>19562.8</v>
      </c>
      <c r="I19" s="16">
        <f t="shared" si="0"/>
        <v>95.5242829379767</v>
      </c>
      <c r="J19" s="18"/>
    </row>
    <row r="20" spans="1:10" ht="25.5">
      <c r="A20" s="13">
        <f t="shared" si="1"/>
        <v>12</v>
      </c>
      <c r="B20" s="25" t="s">
        <v>7</v>
      </c>
      <c r="C20" s="13">
        <v>901</v>
      </c>
      <c r="D20" s="13" t="s">
        <v>93</v>
      </c>
      <c r="E20" s="26" t="s">
        <v>327</v>
      </c>
      <c r="F20" s="13"/>
      <c r="G20" s="28">
        <f>G21+G25+G28</f>
        <v>19911.2</v>
      </c>
      <c r="H20" s="27">
        <f>H21+H25+H28</f>
        <v>18994.6</v>
      </c>
      <c r="I20" s="17">
        <f t="shared" si="0"/>
        <v>95.39656072963959</v>
      </c>
      <c r="J20" s="18"/>
    </row>
    <row r="21" spans="1:10" ht="25.5">
      <c r="A21" s="13">
        <f t="shared" si="1"/>
        <v>13</v>
      </c>
      <c r="B21" s="25" t="s">
        <v>165</v>
      </c>
      <c r="C21" s="13">
        <v>901</v>
      </c>
      <c r="D21" s="13" t="s">
        <v>93</v>
      </c>
      <c r="E21" s="26" t="s">
        <v>327</v>
      </c>
      <c r="F21" s="13">
        <v>120</v>
      </c>
      <c r="G21" s="27">
        <f>SUM(G22:G24)</f>
        <v>15178.2</v>
      </c>
      <c r="H21" s="27">
        <f>SUM(H22:H24)</f>
        <v>15170.8</v>
      </c>
      <c r="I21" s="17">
        <f t="shared" si="0"/>
        <v>99.95124586578117</v>
      </c>
      <c r="J21" s="18"/>
    </row>
    <row r="22" spans="1:10" ht="25.5">
      <c r="A22" s="13">
        <f t="shared" si="1"/>
        <v>14</v>
      </c>
      <c r="B22" s="25" t="s">
        <v>175</v>
      </c>
      <c r="C22" s="13"/>
      <c r="D22" s="13"/>
      <c r="E22" s="26"/>
      <c r="F22" s="13">
        <v>121</v>
      </c>
      <c r="G22" s="27">
        <v>11610.5</v>
      </c>
      <c r="H22" s="27">
        <v>11609.5</v>
      </c>
      <c r="I22" s="17">
        <f t="shared" si="0"/>
        <v>99.99138710649844</v>
      </c>
      <c r="J22" s="18"/>
    </row>
    <row r="23" spans="1:10" ht="38.25">
      <c r="A23" s="13">
        <f t="shared" si="1"/>
        <v>15</v>
      </c>
      <c r="B23" s="25" t="s">
        <v>166</v>
      </c>
      <c r="C23" s="13"/>
      <c r="D23" s="13"/>
      <c r="E23" s="26"/>
      <c r="F23" s="13">
        <v>122</v>
      </c>
      <c r="G23" s="27">
        <v>108</v>
      </c>
      <c r="H23" s="27">
        <v>107.3</v>
      </c>
      <c r="I23" s="17">
        <f t="shared" si="0"/>
        <v>99.35185185185185</v>
      </c>
      <c r="J23" s="18"/>
    </row>
    <row r="24" spans="1:10" ht="51">
      <c r="A24" s="13">
        <f t="shared" si="1"/>
        <v>16</v>
      </c>
      <c r="B24" s="25" t="s">
        <v>324</v>
      </c>
      <c r="C24" s="13"/>
      <c r="D24" s="13"/>
      <c r="E24" s="26"/>
      <c r="F24" s="13">
        <v>129</v>
      </c>
      <c r="G24" s="27">
        <v>3459.7</v>
      </c>
      <c r="H24" s="27">
        <v>3454</v>
      </c>
      <c r="I24" s="17">
        <f t="shared" si="0"/>
        <v>99.83524583056335</v>
      </c>
      <c r="J24" s="18"/>
    </row>
    <row r="25" spans="1:10" ht="38.25">
      <c r="A25" s="13">
        <f t="shared" si="1"/>
        <v>17</v>
      </c>
      <c r="B25" s="25" t="s">
        <v>167</v>
      </c>
      <c r="C25" s="13"/>
      <c r="D25" s="13"/>
      <c r="E25" s="26"/>
      <c r="F25" s="13">
        <v>240</v>
      </c>
      <c r="G25" s="27">
        <f>SUM(G26:G27)</f>
        <v>4569.5</v>
      </c>
      <c r="H25" s="27">
        <f>SUM(H26:H27)</f>
        <v>3665.8</v>
      </c>
      <c r="I25" s="17">
        <f t="shared" si="0"/>
        <v>80.2232191705876</v>
      </c>
      <c r="J25" s="18"/>
    </row>
    <row r="26" spans="1:10" ht="38.25">
      <c r="A26" s="13">
        <f t="shared" si="1"/>
        <v>18</v>
      </c>
      <c r="B26" s="25" t="s">
        <v>162</v>
      </c>
      <c r="C26" s="13"/>
      <c r="D26" s="13"/>
      <c r="E26" s="13"/>
      <c r="F26" s="13">
        <v>242</v>
      </c>
      <c r="G26" s="27">
        <v>1360.6</v>
      </c>
      <c r="H26" s="27">
        <v>1322.9</v>
      </c>
      <c r="I26" s="17">
        <f t="shared" si="0"/>
        <v>97.22916360429224</v>
      </c>
      <c r="J26" s="18"/>
    </row>
    <row r="27" spans="1:10" ht="38.25">
      <c r="A27" s="13">
        <f t="shared" si="1"/>
        <v>19</v>
      </c>
      <c r="B27" s="25" t="s">
        <v>168</v>
      </c>
      <c r="C27" s="13"/>
      <c r="D27" s="13"/>
      <c r="E27" s="13"/>
      <c r="F27" s="13">
        <v>244</v>
      </c>
      <c r="G27" s="27">
        <v>3208.9</v>
      </c>
      <c r="H27" s="27">
        <v>2342.9</v>
      </c>
      <c r="I27" s="17">
        <f t="shared" si="0"/>
        <v>73.0125588207797</v>
      </c>
      <c r="J27" s="18"/>
    </row>
    <row r="28" spans="1:10" ht="12.75">
      <c r="A28" s="13">
        <f t="shared" si="1"/>
        <v>20</v>
      </c>
      <c r="B28" s="30" t="s">
        <v>71</v>
      </c>
      <c r="C28" s="31"/>
      <c r="D28" s="31"/>
      <c r="E28" s="26"/>
      <c r="F28" s="13">
        <v>850</v>
      </c>
      <c r="G28" s="27">
        <f>SUM(G29:G31)</f>
        <v>163.49999999999997</v>
      </c>
      <c r="H28" s="27">
        <f>SUM(H29:H31)</f>
        <v>158</v>
      </c>
      <c r="I28" s="17">
        <f t="shared" si="0"/>
        <v>96.63608562691132</v>
      </c>
      <c r="J28" s="18"/>
    </row>
    <row r="29" spans="1:10" ht="25.5">
      <c r="A29" s="13">
        <f t="shared" si="1"/>
        <v>21</v>
      </c>
      <c r="B29" s="25" t="s">
        <v>72</v>
      </c>
      <c r="C29" s="13"/>
      <c r="D29" s="13"/>
      <c r="E29" s="13"/>
      <c r="F29" s="13">
        <v>851</v>
      </c>
      <c r="G29" s="27">
        <v>138.2</v>
      </c>
      <c r="H29" s="27">
        <v>138.2</v>
      </c>
      <c r="I29" s="17">
        <f t="shared" si="0"/>
        <v>100</v>
      </c>
      <c r="J29" s="18"/>
    </row>
    <row r="30" spans="1:10" ht="12.75">
      <c r="A30" s="13">
        <f t="shared" si="1"/>
        <v>22</v>
      </c>
      <c r="B30" s="25" t="s">
        <v>328</v>
      </c>
      <c r="C30" s="13"/>
      <c r="D30" s="13"/>
      <c r="E30" s="13"/>
      <c r="F30" s="13">
        <v>852</v>
      </c>
      <c r="G30" s="27">
        <v>25.1</v>
      </c>
      <c r="H30" s="27">
        <v>19.8</v>
      </c>
      <c r="I30" s="17">
        <f t="shared" si="0"/>
        <v>78.88446215139442</v>
      </c>
      <c r="J30" s="18"/>
    </row>
    <row r="31" spans="1:10" ht="12.75">
      <c r="A31" s="13">
        <f t="shared" si="1"/>
        <v>23</v>
      </c>
      <c r="B31" s="25" t="s">
        <v>8</v>
      </c>
      <c r="C31" s="13"/>
      <c r="D31" s="13"/>
      <c r="E31" s="13"/>
      <c r="F31" s="13">
        <v>853</v>
      </c>
      <c r="G31" s="27">
        <v>0.2</v>
      </c>
      <c r="H31" s="27">
        <v>0</v>
      </c>
      <c r="I31" s="17">
        <f t="shared" si="0"/>
        <v>0</v>
      </c>
      <c r="J31" s="18"/>
    </row>
    <row r="32" spans="1:10" ht="51">
      <c r="A32" s="13">
        <f t="shared" si="1"/>
        <v>24</v>
      </c>
      <c r="B32" s="25" t="s">
        <v>329</v>
      </c>
      <c r="C32" s="13">
        <v>901</v>
      </c>
      <c r="D32" s="13" t="s">
        <v>93</v>
      </c>
      <c r="E32" s="13" t="s">
        <v>178</v>
      </c>
      <c r="F32" s="13"/>
      <c r="G32" s="28">
        <f>G33</f>
        <v>568.2</v>
      </c>
      <c r="H32" s="27">
        <f>H33</f>
        <v>568.2</v>
      </c>
      <c r="I32" s="17">
        <f t="shared" si="0"/>
        <v>100</v>
      </c>
      <c r="J32" s="18"/>
    </row>
    <row r="33" spans="1:10" ht="25.5">
      <c r="A33" s="13">
        <f t="shared" si="1"/>
        <v>25</v>
      </c>
      <c r="B33" s="25" t="s">
        <v>165</v>
      </c>
      <c r="C33" s="13">
        <v>901</v>
      </c>
      <c r="D33" s="13" t="s">
        <v>93</v>
      </c>
      <c r="E33" s="13" t="s">
        <v>178</v>
      </c>
      <c r="F33" s="13">
        <v>120</v>
      </c>
      <c r="G33" s="28">
        <f>G34+G35</f>
        <v>568.2</v>
      </c>
      <c r="H33" s="27">
        <f>SUM(H34:H35)</f>
        <v>568.2</v>
      </c>
      <c r="I33" s="17">
        <f t="shared" si="0"/>
        <v>100</v>
      </c>
      <c r="J33" s="18"/>
    </row>
    <row r="34" spans="1:10" ht="25.5">
      <c r="A34" s="13">
        <f t="shared" si="1"/>
        <v>26</v>
      </c>
      <c r="B34" s="25" t="s">
        <v>175</v>
      </c>
      <c r="C34" s="13"/>
      <c r="D34" s="13"/>
      <c r="E34" s="13"/>
      <c r="F34" s="13">
        <v>121</v>
      </c>
      <c r="G34" s="28">
        <v>437.4</v>
      </c>
      <c r="H34" s="27">
        <v>437.4</v>
      </c>
      <c r="I34" s="17">
        <f t="shared" si="0"/>
        <v>100</v>
      </c>
      <c r="J34" s="18"/>
    </row>
    <row r="35" spans="1:10" ht="51">
      <c r="A35" s="13">
        <f t="shared" si="1"/>
        <v>27</v>
      </c>
      <c r="B35" s="25" t="s">
        <v>324</v>
      </c>
      <c r="C35" s="13"/>
      <c r="D35" s="13"/>
      <c r="E35" s="13"/>
      <c r="F35" s="13">
        <v>129</v>
      </c>
      <c r="G35" s="28">
        <v>130.8</v>
      </c>
      <c r="H35" s="27">
        <v>130.8</v>
      </c>
      <c r="I35" s="17">
        <f t="shared" si="0"/>
        <v>100</v>
      </c>
      <c r="J35" s="18"/>
    </row>
    <row r="36" spans="1:10" ht="38.25">
      <c r="A36" s="6">
        <f t="shared" si="1"/>
        <v>28</v>
      </c>
      <c r="B36" s="21" t="s">
        <v>163</v>
      </c>
      <c r="C36" s="6">
        <v>901</v>
      </c>
      <c r="D36" s="6" t="s">
        <v>95</v>
      </c>
      <c r="E36" s="6"/>
      <c r="F36" s="6"/>
      <c r="G36" s="29">
        <f>G37+G54</f>
        <v>10004.1</v>
      </c>
      <c r="H36" s="29">
        <f>H37+H54</f>
        <v>9996.7</v>
      </c>
      <c r="I36" s="16">
        <f t="shared" si="0"/>
        <v>99.92603032756571</v>
      </c>
      <c r="J36" s="18"/>
    </row>
    <row r="37" spans="1:10" ht="38.25">
      <c r="A37" s="13">
        <f t="shared" si="1"/>
        <v>29</v>
      </c>
      <c r="B37" s="25" t="s">
        <v>330</v>
      </c>
      <c r="C37" s="13">
        <v>901</v>
      </c>
      <c r="D37" s="13" t="s">
        <v>95</v>
      </c>
      <c r="E37" s="13" t="s">
        <v>179</v>
      </c>
      <c r="F37" s="13"/>
      <c r="G37" s="28">
        <f>G38</f>
        <v>9420.800000000001</v>
      </c>
      <c r="H37" s="28">
        <f>H38</f>
        <v>9413.400000000001</v>
      </c>
      <c r="I37" s="17">
        <f t="shared" si="0"/>
        <v>99.9214504076087</v>
      </c>
      <c r="J37" s="18"/>
    </row>
    <row r="38" spans="1:10" ht="51">
      <c r="A38" s="6">
        <f t="shared" si="1"/>
        <v>30</v>
      </c>
      <c r="B38" s="21" t="s">
        <v>331</v>
      </c>
      <c r="C38" s="6">
        <v>901</v>
      </c>
      <c r="D38" s="6" t="s">
        <v>95</v>
      </c>
      <c r="E38" s="6" t="s">
        <v>180</v>
      </c>
      <c r="F38" s="6"/>
      <c r="G38" s="29">
        <f>G39+G48+G50</f>
        <v>9420.800000000001</v>
      </c>
      <c r="H38" s="29">
        <f>H39+H48+H50</f>
        <v>9413.400000000001</v>
      </c>
      <c r="I38" s="16">
        <f t="shared" si="0"/>
        <v>99.9214504076087</v>
      </c>
      <c r="J38" s="18"/>
    </row>
    <row r="39" spans="1:10" ht="25.5">
      <c r="A39" s="13">
        <f t="shared" si="1"/>
        <v>31</v>
      </c>
      <c r="B39" s="25" t="s">
        <v>7</v>
      </c>
      <c r="C39" s="13">
        <v>901</v>
      </c>
      <c r="D39" s="13" t="s">
        <v>95</v>
      </c>
      <c r="E39" s="26" t="s">
        <v>181</v>
      </c>
      <c r="F39" s="13"/>
      <c r="G39" s="28">
        <f>G40+G44+G47</f>
        <v>7828.000000000001</v>
      </c>
      <c r="H39" s="28">
        <f>H40+H44+H47</f>
        <v>7820.6</v>
      </c>
      <c r="I39" s="17">
        <f t="shared" si="0"/>
        <v>99.90546755237608</v>
      </c>
      <c r="J39" s="18"/>
    </row>
    <row r="40" spans="1:10" ht="25.5">
      <c r="A40" s="13">
        <f t="shared" si="1"/>
        <v>32</v>
      </c>
      <c r="B40" s="25" t="s">
        <v>165</v>
      </c>
      <c r="C40" s="13">
        <v>901</v>
      </c>
      <c r="D40" s="13" t="s">
        <v>95</v>
      </c>
      <c r="E40" s="26" t="s">
        <v>181</v>
      </c>
      <c r="F40" s="13">
        <v>120</v>
      </c>
      <c r="G40" s="28">
        <f>G41+G42+G43</f>
        <v>6689.900000000001</v>
      </c>
      <c r="H40" s="28">
        <f>H41+H42+H43</f>
        <v>6688.3</v>
      </c>
      <c r="I40" s="17">
        <f t="shared" si="0"/>
        <v>99.97608334952689</v>
      </c>
      <c r="J40" s="18"/>
    </row>
    <row r="41" spans="1:10" ht="25.5">
      <c r="A41" s="13">
        <f t="shared" si="1"/>
        <v>33</v>
      </c>
      <c r="B41" s="25" t="s">
        <v>175</v>
      </c>
      <c r="C41" s="13"/>
      <c r="D41" s="13"/>
      <c r="E41" s="26"/>
      <c r="F41" s="13">
        <v>121</v>
      </c>
      <c r="G41" s="27">
        <v>5136.3</v>
      </c>
      <c r="H41" s="27">
        <v>5136.3</v>
      </c>
      <c r="I41" s="17">
        <f t="shared" si="0"/>
        <v>100</v>
      </c>
      <c r="J41" s="18"/>
    </row>
    <row r="42" spans="1:10" ht="38.25">
      <c r="A42" s="13">
        <f t="shared" si="1"/>
        <v>34</v>
      </c>
      <c r="B42" s="25" t="s">
        <v>166</v>
      </c>
      <c r="C42" s="13"/>
      <c r="D42" s="13"/>
      <c r="E42" s="26"/>
      <c r="F42" s="13">
        <v>122</v>
      </c>
      <c r="G42" s="27">
        <v>19.3</v>
      </c>
      <c r="H42" s="27">
        <v>19.3</v>
      </c>
      <c r="I42" s="17">
        <f t="shared" si="0"/>
        <v>100</v>
      </c>
      <c r="J42" s="18"/>
    </row>
    <row r="43" spans="1:10" ht="51">
      <c r="A43" s="13">
        <f t="shared" si="1"/>
        <v>35</v>
      </c>
      <c r="B43" s="25" t="s">
        <v>324</v>
      </c>
      <c r="C43" s="13"/>
      <c r="D43" s="13"/>
      <c r="E43" s="26"/>
      <c r="F43" s="13">
        <v>129</v>
      </c>
      <c r="G43" s="27">
        <v>1534.3</v>
      </c>
      <c r="H43" s="27">
        <v>1532.7</v>
      </c>
      <c r="I43" s="17">
        <f t="shared" si="0"/>
        <v>99.8957179169654</v>
      </c>
      <c r="J43" s="18"/>
    </row>
    <row r="44" spans="1:10" ht="38.25">
      <c r="A44" s="13">
        <f t="shared" si="1"/>
        <v>36</v>
      </c>
      <c r="B44" s="25" t="s">
        <v>167</v>
      </c>
      <c r="C44" s="13"/>
      <c r="D44" s="13"/>
      <c r="E44" s="26"/>
      <c r="F44" s="13">
        <v>240</v>
      </c>
      <c r="G44" s="27">
        <f>SUM(G45:G46)</f>
        <v>1137.3</v>
      </c>
      <c r="H44" s="27">
        <f>SUM(H45:H46)</f>
        <v>1131.5</v>
      </c>
      <c r="I44" s="17">
        <f t="shared" si="0"/>
        <v>99.49002022333597</v>
      </c>
      <c r="J44" s="18"/>
    </row>
    <row r="45" spans="1:10" ht="38.25">
      <c r="A45" s="13">
        <f t="shared" si="1"/>
        <v>37</v>
      </c>
      <c r="B45" s="25" t="s">
        <v>169</v>
      </c>
      <c r="C45" s="13"/>
      <c r="D45" s="13"/>
      <c r="E45" s="26"/>
      <c r="F45" s="13">
        <v>242</v>
      </c>
      <c r="G45" s="27">
        <v>417.7</v>
      </c>
      <c r="H45" s="27">
        <v>413.8</v>
      </c>
      <c r="I45" s="17">
        <f t="shared" si="0"/>
        <v>99.06631553746709</v>
      </c>
      <c r="J45" s="18"/>
    </row>
    <row r="46" spans="1:10" ht="38.25">
      <c r="A46" s="13">
        <f t="shared" si="1"/>
        <v>38</v>
      </c>
      <c r="B46" s="25" t="s">
        <v>168</v>
      </c>
      <c r="C46" s="13"/>
      <c r="D46" s="13"/>
      <c r="E46" s="26"/>
      <c r="F46" s="13">
        <v>244</v>
      </c>
      <c r="G46" s="27">
        <v>719.6</v>
      </c>
      <c r="H46" s="27">
        <v>717.7</v>
      </c>
      <c r="I46" s="17">
        <f t="shared" si="0"/>
        <v>99.73596442468038</v>
      </c>
      <c r="J46" s="18"/>
    </row>
    <row r="47" spans="1:10" ht="12.75">
      <c r="A47" s="13">
        <f t="shared" si="1"/>
        <v>39</v>
      </c>
      <c r="B47" s="25" t="s">
        <v>328</v>
      </c>
      <c r="C47" s="13"/>
      <c r="D47" s="13"/>
      <c r="E47" s="26"/>
      <c r="F47" s="13">
        <v>852</v>
      </c>
      <c r="G47" s="27">
        <v>0.8</v>
      </c>
      <c r="H47" s="27">
        <v>0.8</v>
      </c>
      <c r="I47" s="17">
        <f t="shared" si="0"/>
        <v>100</v>
      </c>
      <c r="J47" s="18"/>
    </row>
    <row r="48" spans="1:10" ht="63.75">
      <c r="A48" s="13">
        <f t="shared" si="1"/>
        <v>40</v>
      </c>
      <c r="B48" s="25" t="s">
        <v>170</v>
      </c>
      <c r="C48" s="13">
        <v>901</v>
      </c>
      <c r="D48" s="13" t="s">
        <v>95</v>
      </c>
      <c r="E48" s="26" t="s">
        <v>182</v>
      </c>
      <c r="F48" s="13"/>
      <c r="G48" s="28">
        <f>G49</f>
        <v>294.6</v>
      </c>
      <c r="H48" s="28">
        <f>H49</f>
        <v>294.6</v>
      </c>
      <c r="I48" s="17">
        <f t="shared" si="0"/>
        <v>100</v>
      </c>
      <c r="J48" s="18"/>
    </row>
    <row r="49" spans="1:10" ht="38.25">
      <c r="A49" s="13">
        <f t="shared" si="1"/>
        <v>41</v>
      </c>
      <c r="B49" s="25" t="s">
        <v>169</v>
      </c>
      <c r="C49" s="13">
        <v>901</v>
      </c>
      <c r="D49" s="13" t="s">
        <v>95</v>
      </c>
      <c r="E49" s="26" t="s">
        <v>182</v>
      </c>
      <c r="F49" s="13">
        <v>242</v>
      </c>
      <c r="G49" s="28">
        <v>294.6</v>
      </c>
      <c r="H49" s="28">
        <v>294.6</v>
      </c>
      <c r="I49" s="17">
        <f t="shared" si="0"/>
        <v>100</v>
      </c>
      <c r="J49" s="18"/>
    </row>
    <row r="50" spans="1:10" ht="63.75">
      <c r="A50" s="13">
        <f t="shared" si="1"/>
        <v>42</v>
      </c>
      <c r="B50" s="25" t="s">
        <v>332</v>
      </c>
      <c r="C50" s="13">
        <v>901</v>
      </c>
      <c r="D50" s="13" t="s">
        <v>95</v>
      </c>
      <c r="E50" s="26" t="s">
        <v>183</v>
      </c>
      <c r="F50" s="13"/>
      <c r="G50" s="28">
        <f>G51</f>
        <v>1298.2</v>
      </c>
      <c r="H50" s="28">
        <f>H51</f>
        <v>1298.2</v>
      </c>
      <c r="I50" s="17">
        <f t="shared" si="0"/>
        <v>100</v>
      </c>
      <c r="J50" s="18"/>
    </row>
    <row r="51" spans="1:10" ht="25.5">
      <c r="A51" s="13">
        <f t="shared" si="1"/>
        <v>43</v>
      </c>
      <c r="B51" s="25" t="s">
        <v>333</v>
      </c>
      <c r="C51" s="13">
        <v>901</v>
      </c>
      <c r="D51" s="13" t="s">
        <v>95</v>
      </c>
      <c r="E51" s="26" t="s">
        <v>183</v>
      </c>
      <c r="F51" s="13">
        <v>120</v>
      </c>
      <c r="G51" s="28">
        <f>G52+G53</f>
        <v>1298.2</v>
      </c>
      <c r="H51" s="28">
        <f>H52+H53</f>
        <v>1298.2</v>
      </c>
      <c r="I51" s="17">
        <f t="shared" si="0"/>
        <v>100</v>
      </c>
      <c r="J51" s="18"/>
    </row>
    <row r="52" spans="1:10" ht="25.5">
      <c r="A52" s="13">
        <f t="shared" si="1"/>
        <v>44</v>
      </c>
      <c r="B52" s="25" t="s">
        <v>323</v>
      </c>
      <c r="C52" s="13"/>
      <c r="D52" s="13"/>
      <c r="E52" s="26"/>
      <c r="F52" s="13">
        <v>121</v>
      </c>
      <c r="G52" s="28">
        <v>999.9</v>
      </c>
      <c r="H52" s="28">
        <v>999.9</v>
      </c>
      <c r="I52" s="17">
        <f t="shared" si="0"/>
        <v>100</v>
      </c>
      <c r="J52" s="18"/>
    </row>
    <row r="53" spans="1:10" ht="51">
      <c r="A53" s="13">
        <f t="shared" si="1"/>
        <v>45</v>
      </c>
      <c r="B53" s="25" t="s">
        <v>334</v>
      </c>
      <c r="C53" s="13"/>
      <c r="D53" s="13"/>
      <c r="E53" s="26"/>
      <c r="F53" s="13">
        <v>129</v>
      </c>
      <c r="G53" s="28">
        <v>298.3</v>
      </c>
      <c r="H53" s="28">
        <v>298.3</v>
      </c>
      <c r="I53" s="17">
        <f t="shared" si="0"/>
        <v>100</v>
      </c>
      <c r="J53" s="18"/>
    </row>
    <row r="54" spans="1:10" ht="12.75">
      <c r="A54" s="13">
        <f t="shared" si="1"/>
        <v>46</v>
      </c>
      <c r="B54" s="21" t="s">
        <v>6</v>
      </c>
      <c r="C54" s="6">
        <v>901</v>
      </c>
      <c r="D54" s="6" t="s">
        <v>95</v>
      </c>
      <c r="E54" s="32" t="s">
        <v>172</v>
      </c>
      <c r="F54" s="6"/>
      <c r="G54" s="29">
        <f>G55</f>
        <v>583.3</v>
      </c>
      <c r="H54" s="29">
        <f>H55</f>
        <v>583.3</v>
      </c>
      <c r="I54" s="16">
        <f t="shared" si="0"/>
        <v>100</v>
      </c>
      <c r="J54" s="18"/>
    </row>
    <row r="55" spans="1:10" ht="25.5">
      <c r="A55" s="13">
        <f t="shared" si="1"/>
        <v>47</v>
      </c>
      <c r="B55" s="25" t="s">
        <v>335</v>
      </c>
      <c r="C55" s="13">
        <v>901</v>
      </c>
      <c r="D55" s="13" t="s">
        <v>95</v>
      </c>
      <c r="E55" s="26" t="s">
        <v>184</v>
      </c>
      <c r="F55" s="13"/>
      <c r="G55" s="28">
        <f>G56</f>
        <v>583.3</v>
      </c>
      <c r="H55" s="28">
        <f>H56</f>
        <v>583.3</v>
      </c>
      <c r="I55" s="17">
        <f t="shared" si="0"/>
        <v>100</v>
      </c>
      <c r="J55" s="18"/>
    </row>
    <row r="56" spans="1:10" ht="25.5">
      <c r="A56" s="13">
        <f t="shared" si="1"/>
        <v>48</v>
      </c>
      <c r="B56" s="25" t="s">
        <v>165</v>
      </c>
      <c r="C56" s="13">
        <v>901</v>
      </c>
      <c r="D56" s="13" t="s">
        <v>95</v>
      </c>
      <c r="E56" s="26" t="s">
        <v>184</v>
      </c>
      <c r="F56" s="13">
        <v>120</v>
      </c>
      <c r="G56" s="28">
        <f>G57+G58</f>
        <v>583.3</v>
      </c>
      <c r="H56" s="28">
        <f>H57+H58</f>
        <v>583.3</v>
      </c>
      <c r="I56" s="17">
        <f t="shared" si="0"/>
        <v>100</v>
      </c>
      <c r="J56" s="18"/>
    </row>
    <row r="57" spans="1:10" ht="25.5">
      <c r="A57" s="13">
        <f t="shared" si="1"/>
        <v>49</v>
      </c>
      <c r="B57" s="25" t="s">
        <v>175</v>
      </c>
      <c r="C57" s="13"/>
      <c r="D57" s="13"/>
      <c r="E57" s="26"/>
      <c r="F57" s="13">
        <v>121</v>
      </c>
      <c r="G57" s="28">
        <v>448.9</v>
      </c>
      <c r="H57" s="28">
        <v>448.9</v>
      </c>
      <c r="I57" s="17">
        <f t="shared" si="0"/>
        <v>100</v>
      </c>
      <c r="J57" s="18"/>
    </row>
    <row r="58" spans="1:10" ht="51">
      <c r="A58" s="13">
        <f t="shared" si="1"/>
        <v>50</v>
      </c>
      <c r="B58" s="25" t="s">
        <v>336</v>
      </c>
      <c r="C58" s="13"/>
      <c r="D58" s="13"/>
      <c r="E58" s="26"/>
      <c r="F58" s="13">
        <v>129</v>
      </c>
      <c r="G58" s="28">
        <v>134.4</v>
      </c>
      <c r="H58" s="28">
        <v>134.4</v>
      </c>
      <c r="I58" s="17">
        <f t="shared" si="0"/>
        <v>100</v>
      </c>
      <c r="J58" s="18"/>
    </row>
    <row r="59" spans="1:10" ht="12.75">
      <c r="A59" s="13">
        <f t="shared" si="1"/>
        <v>51</v>
      </c>
      <c r="B59" s="21" t="s">
        <v>337</v>
      </c>
      <c r="C59" s="6">
        <v>901</v>
      </c>
      <c r="D59" s="6" t="s">
        <v>338</v>
      </c>
      <c r="E59" s="32"/>
      <c r="F59" s="6"/>
      <c r="G59" s="29">
        <f>G60</f>
        <v>50</v>
      </c>
      <c r="H59" s="24">
        <f>H60</f>
        <v>0</v>
      </c>
      <c r="I59" s="16">
        <f t="shared" si="0"/>
        <v>0</v>
      </c>
      <c r="J59" s="18"/>
    </row>
    <row r="60" spans="1:10" ht="12.75">
      <c r="A60" s="13">
        <f t="shared" si="1"/>
        <v>52</v>
      </c>
      <c r="B60" s="21" t="s">
        <v>6</v>
      </c>
      <c r="C60" s="6">
        <v>901</v>
      </c>
      <c r="D60" s="6" t="s">
        <v>338</v>
      </c>
      <c r="E60" s="32" t="s">
        <v>172</v>
      </c>
      <c r="F60" s="6"/>
      <c r="G60" s="29">
        <f>G61</f>
        <v>50</v>
      </c>
      <c r="H60" s="24">
        <f>H61</f>
        <v>0</v>
      </c>
      <c r="I60" s="16">
        <f t="shared" si="0"/>
        <v>0</v>
      </c>
      <c r="J60" s="18"/>
    </row>
    <row r="61" spans="1:10" ht="25.5">
      <c r="A61" s="13">
        <f t="shared" si="1"/>
        <v>53</v>
      </c>
      <c r="B61" s="25" t="s">
        <v>94</v>
      </c>
      <c r="C61" s="13">
        <v>901</v>
      </c>
      <c r="D61" s="13" t="s">
        <v>338</v>
      </c>
      <c r="E61" s="26" t="s">
        <v>265</v>
      </c>
      <c r="F61" s="13"/>
      <c r="G61" s="28">
        <f>G62</f>
        <v>50</v>
      </c>
      <c r="H61" s="27">
        <f>H62</f>
        <v>0</v>
      </c>
      <c r="I61" s="17">
        <f t="shared" si="0"/>
        <v>0</v>
      </c>
      <c r="J61" s="18"/>
    </row>
    <row r="62" spans="1:10" ht="12.75">
      <c r="A62" s="13">
        <f t="shared" si="1"/>
        <v>54</v>
      </c>
      <c r="B62" s="25" t="s">
        <v>339</v>
      </c>
      <c r="C62" s="13">
        <v>901</v>
      </c>
      <c r="D62" s="13" t="s">
        <v>338</v>
      </c>
      <c r="E62" s="26" t="s">
        <v>265</v>
      </c>
      <c r="F62" s="13">
        <v>870</v>
      </c>
      <c r="G62" s="28">
        <v>50</v>
      </c>
      <c r="H62" s="27">
        <v>0</v>
      </c>
      <c r="I62" s="17">
        <f t="shared" si="0"/>
        <v>0</v>
      </c>
      <c r="J62" s="18"/>
    </row>
    <row r="63" spans="1:10" ht="12.75">
      <c r="A63" s="13">
        <f t="shared" si="1"/>
        <v>55</v>
      </c>
      <c r="B63" s="21" t="s">
        <v>171</v>
      </c>
      <c r="C63" s="6">
        <v>901</v>
      </c>
      <c r="D63" s="6" t="s">
        <v>96</v>
      </c>
      <c r="E63" s="32"/>
      <c r="F63" s="6"/>
      <c r="G63" s="22">
        <f>G64+G103+G107</f>
        <v>9486.5</v>
      </c>
      <c r="H63" s="24">
        <f>H64+H103+H107</f>
        <v>9252.2</v>
      </c>
      <c r="I63" s="16">
        <f t="shared" si="0"/>
        <v>97.53017445844095</v>
      </c>
      <c r="J63" s="18"/>
    </row>
    <row r="64" spans="1:10" ht="38.25">
      <c r="A64" s="13">
        <f t="shared" si="1"/>
        <v>56</v>
      </c>
      <c r="B64" s="25" t="s">
        <v>340</v>
      </c>
      <c r="C64" s="13">
        <v>901</v>
      </c>
      <c r="D64" s="13" t="s">
        <v>96</v>
      </c>
      <c r="E64" s="26" t="s">
        <v>176</v>
      </c>
      <c r="F64" s="13"/>
      <c r="G64" s="28">
        <f>G65+G68+G75+G84</f>
        <v>8865.4</v>
      </c>
      <c r="H64" s="27">
        <f>H65+H68+H75+H84</f>
        <v>8633.5</v>
      </c>
      <c r="I64" s="17">
        <f t="shared" si="0"/>
        <v>97.38421278227717</v>
      </c>
      <c r="J64" s="18"/>
    </row>
    <row r="65" spans="1:10" ht="38.25">
      <c r="A65" s="13">
        <f t="shared" si="1"/>
        <v>57</v>
      </c>
      <c r="B65" s="21" t="s">
        <v>341</v>
      </c>
      <c r="C65" s="6">
        <v>901</v>
      </c>
      <c r="D65" s="6" t="s">
        <v>9</v>
      </c>
      <c r="E65" s="32" t="s">
        <v>185</v>
      </c>
      <c r="F65" s="6"/>
      <c r="G65" s="29">
        <f>G66</f>
        <v>2774.7</v>
      </c>
      <c r="H65" s="82">
        <f>H66</f>
        <v>2774.6</v>
      </c>
      <c r="I65" s="16">
        <f t="shared" si="0"/>
        <v>99.99639600677551</v>
      </c>
      <c r="J65" s="18"/>
    </row>
    <row r="66" spans="1:10" ht="76.5">
      <c r="A66" s="13">
        <f t="shared" si="1"/>
        <v>58</v>
      </c>
      <c r="B66" s="25" t="s">
        <v>342</v>
      </c>
      <c r="C66" s="13">
        <v>901</v>
      </c>
      <c r="D66" s="13" t="s">
        <v>96</v>
      </c>
      <c r="E66" s="26" t="s">
        <v>186</v>
      </c>
      <c r="F66" s="13"/>
      <c r="G66" s="28">
        <f>G67</f>
        <v>2774.7</v>
      </c>
      <c r="H66" s="27">
        <f>H67</f>
        <v>2774.6</v>
      </c>
      <c r="I66" s="17">
        <f t="shared" si="0"/>
        <v>99.99639600677551</v>
      </c>
      <c r="J66" s="18"/>
    </row>
    <row r="67" spans="1:10" ht="38.25">
      <c r="A67" s="13">
        <f t="shared" si="1"/>
        <v>59</v>
      </c>
      <c r="B67" s="25" t="s">
        <v>10</v>
      </c>
      <c r="C67" s="13">
        <v>901</v>
      </c>
      <c r="D67" s="13" t="s">
        <v>96</v>
      </c>
      <c r="E67" s="26" t="s">
        <v>186</v>
      </c>
      <c r="F67" s="13">
        <v>321</v>
      </c>
      <c r="G67" s="27">
        <v>2774.7</v>
      </c>
      <c r="H67" s="27">
        <v>2774.6</v>
      </c>
      <c r="I67" s="17">
        <f t="shared" si="0"/>
        <v>99.99639600677551</v>
      </c>
      <c r="J67" s="18"/>
    </row>
    <row r="68" spans="1:10" ht="38.25">
      <c r="A68" s="13">
        <f t="shared" si="1"/>
        <v>60</v>
      </c>
      <c r="B68" s="21" t="s">
        <v>343</v>
      </c>
      <c r="C68" s="6">
        <v>901</v>
      </c>
      <c r="D68" s="6" t="s">
        <v>96</v>
      </c>
      <c r="E68" s="32" t="s">
        <v>187</v>
      </c>
      <c r="F68" s="6"/>
      <c r="G68" s="29">
        <f>G69</f>
        <v>5353.2</v>
      </c>
      <c r="H68" s="24">
        <f>H69</f>
        <v>5121.5</v>
      </c>
      <c r="I68" s="16">
        <f t="shared" si="0"/>
        <v>95.67174773966973</v>
      </c>
      <c r="J68" s="18"/>
    </row>
    <row r="69" spans="1:10" ht="63.75">
      <c r="A69" s="13">
        <f t="shared" si="1"/>
        <v>61</v>
      </c>
      <c r="B69" s="25" t="s">
        <v>344</v>
      </c>
      <c r="C69" s="13">
        <v>901</v>
      </c>
      <c r="D69" s="13" t="s">
        <v>96</v>
      </c>
      <c r="E69" s="26" t="s">
        <v>188</v>
      </c>
      <c r="F69" s="13"/>
      <c r="G69" s="28">
        <f>G70+G73+G74</f>
        <v>5353.2</v>
      </c>
      <c r="H69" s="27">
        <f>H70+H73+H74</f>
        <v>5121.5</v>
      </c>
      <c r="I69" s="17">
        <f t="shared" si="0"/>
        <v>95.67174773966973</v>
      </c>
      <c r="J69" s="18"/>
    </row>
    <row r="70" spans="1:10" ht="38.25">
      <c r="A70" s="13">
        <f t="shared" si="1"/>
        <v>62</v>
      </c>
      <c r="B70" s="25" t="s">
        <v>167</v>
      </c>
      <c r="C70" s="13">
        <v>901</v>
      </c>
      <c r="D70" s="13" t="s">
        <v>96</v>
      </c>
      <c r="E70" s="26" t="s">
        <v>188</v>
      </c>
      <c r="F70" s="13">
        <v>240</v>
      </c>
      <c r="G70" s="27">
        <f>G71+G72</f>
        <v>2475</v>
      </c>
      <c r="H70" s="27">
        <f>H71+H72</f>
        <v>2243.3</v>
      </c>
      <c r="I70" s="17">
        <f t="shared" si="0"/>
        <v>90.63838383838385</v>
      </c>
      <c r="J70" s="18"/>
    </row>
    <row r="71" spans="1:10" ht="38.25">
      <c r="A71" s="13">
        <f t="shared" si="1"/>
        <v>63</v>
      </c>
      <c r="B71" s="25" t="s">
        <v>61</v>
      </c>
      <c r="C71" s="13"/>
      <c r="D71" s="13"/>
      <c r="E71" s="26"/>
      <c r="F71" s="13">
        <v>243</v>
      </c>
      <c r="G71" s="27">
        <v>409.9</v>
      </c>
      <c r="H71" s="27">
        <v>409.9</v>
      </c>
      <c r="I71" s="17">
        <f t="shared" si="0"/>
        <v>100</v>
      </c>
      <c r="J71" s="18"/>
    </row>
    <row r="72" spans="1:10" ht="38.25">
      <c r="A72" s="13">
        <f t="shared" si="1"/>
        <v>64</v>
      </c>
      <c r="B72" s="25" t="s">
        <v>168</v>
      </c>
      <c r="C72" s="33"/>
      <c r="D72" s="33"/>
      <c r="E72" s="33"/>
      <c r="F72" s="13">
        <v>244</v>
      </c>
      <c r="G72" s="27">
        <v>2065.1</v>
      </c>
      <c r="H72" s="27">
        <v>1833.4</v>
      </c>
      <c r="I72" s="17">
        <f t="shared" si="0"/>
        <v>88.78020434845772</v>
      </c>
      <c r="J72" s="18"/>
    </row>
    <row r="73" spans="1:10" ht="38.25">
      <c r="A73" s="13">
        <f t="shared" si="1"/>
        <v>65</v>
      </c>
      <c r="B73" s="25" t="s">
        <v>345</v>
      </c>
      <c r="C73" s="33"/>
      <c r="D73" s="33"/>
      <c r="E73" s="33"/>
      <c r="F73" s="13">
        <v>414</v>
      </c>
      <c r="G73" s="27">
        <v>2873.2</v>
      </c>
      <c r="H73" s="27">
        <v>2873.2</v>
      </c>
      <c r="I73" s="17">
        <f aca="true" t="shared" si="2" ref="I73:I109">H73/G73*100</f>
        <v>100</v>
      </c>
      <c r="J73" s="18"/>
    </row>
    <row r="74" spans="1:10" ht="38.25">
      <c r="A74" s="13">
        <f t="shared" si="1"/>
        <v>66</v>
      </c>
      <c r="B74" s="34" t="s">
        <v>346</v>
      </c>
      <c r="C74" s="33"/>
      <c r="D74" s="33"/>
      <c r="E74" s="33"/>
      <c r="F74" s="13">
        <v>831</v>
      </c>
      <c r="G74" s="27">
        <v>5</v>
      </c>
      <c r="H74" s="27">
        <v>5</v>
      </c>
      <c r="I74" s="17">
        <f t="shared" si="2"/>
        <v>100</v>
      </c>
      <c r="J74" s="18"/>
    </row>
    <row r="75" spans="1:10" ht="25.5">
      <c r="A75" s="13">
        <f aca="true" t="shared" si="3" ref="A75:A138">A74+1</f>
        <v>67</v>
      </c>
      <c r="B75" s="21" t="s">
        <v>347</v>
      </c>
      <c r="C75" s="6">
        <v>901</v>
      </c>
      <c r="D75" s="6" t="s">
        <v>96</v>
      </c>
      <c r="E75" s="32" t="s">
        <v>189</v>
      </c>
      <c r="F75" s="6"/>
      <c r="G75" s="24">
        <f>G76+G78+G80</f>
        <v>261.1</v>
      </c>
      <c r="H75" s="24">
        <f>H76+H78+H80</f>
        <v>261.1</v>
      </c>
      <c r="I75" s="16">
        <f t="shared" si="2"/>
        <v>100</v>
      </c>
      <c r="J75" s="18"/>
    </row>
    <row r="76" spans="1:10" ht="12.75">
      <c r="A76" s="13">
        <f t="shared" si="3"/>
        <v>68</v>
      </c>
      <c r="B76" s="25" t="s">
        <v>11</v>
      </c>
      <c r="C76" s="13">
        <v>901</v>
      </c>
      <c r="D76" s="13" t="s">
        <v>96</v>
      </c>
      <c r="E76" s="26" t="s">
        <v>190</v>
      </c>
      <c r="F76" s="13"/>
      <c r="G76" s="27">
        <f>G77</f>
        <v>5.8</v>
      </c>
      <c r="H76" s="27">
        <f>H77</f>
        <v>5.8</v>
      </c>
      <c r="I76" s="17">
        <f t="shared" si="2"/>
        <v>100</v>
      </c>
      <c r="J76" s="18"/>
    </row>
    <row r="77" spans="1:10" ht="38.25">
      <c r="A77" s="13">
        <f t="shared" si="3"/>
        <v>69</v>
      </c>
      <c r="B77" s="25" t="s">
        <v>162</v>
      </c>
      <c r="C77" s="13">
        <v>901</v>
      </c>
      <c r="D77" s="13" t="s">
        <v>12</v>
      </c>
      <c r="E77" s="26" t="s">
        <v>190</v>
      </c>
      <c r="F77" s="13">
        <v>242</v>
      </c>
      <c r="G77" s="27">
        <v>5.8</v>
      </c>
      <c r="H77" s="27">
        <v>5.8</v>
      </c>
      <c r="I77" s="17">
        <f t="shared" si="2"/>
        <v>100</v>
      </c>
      <c r="J77" s="18"/>
    </row>
    <row r="78" spans="1:10" ht="25.5">
      <c r="A78" s="13">
        <f t="shared" si="3"/>
        <v>70</v>
      </c>
      <c r="B78" s="25" t="s">
        <v>348</v>
      </c>
      <c r="C78" s="13">
        <v>901</v>
      </c>
      <c r="D78" s="13" t="s">
        <v>12</v>
      </c>
      <c r="E78" s="26" t="s">
        <v>349</v>
      </c>
      <c r="F78" s="13"/>
      <c r="G78" s="27">
        <f>G79</f>
        <v>79.3</v>
      </c>
      <c r="H78" s="27">
        <f>H79</f>
        <v>79.3</v>
      </c>
      <c r="I78" s="17">
        <f t="shared" si="2"/>
        <v>100</v>
      </c>
      <c r="J78" s="18"/>
    </row>
    <row r="79" spans="1:10" ht="38.25">
      <c r="A79" s="13">
        <f t="shared" si="3"/>
        <v>71</v>
      </c>
      <c r="B79" s="25" t="s">
        <v>168</v>
      </c>
      <c r="C79" s="13">
        <v>901</v>
      </c>
      <c r="D79" s="13" t="s">
        <v>12</v>
      </c>
      <c r="E79" s="26" t="s">
        <v>349</v>
      </c>
      <c r="F79" s="13">
        <v>244</v>
      </c>
      <c r="G79" s="27">
        <v>79.3</v>
      </c>
      <c r="H79" s="27">
        <v>79.3</v>
      </c>
      <c r="I79" s="17">
        <f t="shared" si="2"/>
        <v>100</v>
      </c>
      <c r="J79" s="18"/>
    </row>
    <row r="80" spans="1:10" ht="76.5">
      <c r="A80" s="13">
        <f t="shared" si="3"/>
        <v>72</v>
      </c>
      <c r="B80" s="25" t="s">
        <v>350</v>
      </c>
      <c r="C80" s="13">
        <v>901</v>
      </c>
      <c r="D80" s="13" t="s">
        <v>96</v>
      </c>
      <c r="E80" s="26" t="s">
        <v>191</v>
      </c>
      <c r="F80" s="13"/>
      <c r="G80" s="27">
        <f>G81</f>
        <v>176</v>
      </c>
      <c r="H80" s="27">
        <f>H81</f>
        <v>176</v>
      </c>
      <c r="I80" s="17">
        <f t="shared" si="2"/>
        <v>100</v>
      </c>
      <c r="J80" s="18"/>
    </row>
    <row r="81" spans="1:10" ht="38.25">
      <c r="A81" s="13">
        <f t="shared" si="3"/>
        <v>73</v>
      </c>
      <c r="B81" s="25" t="s">
        <v>167</v>
      </c>
      <c r="C81" s="13">
        <v>901</v>
      </c>
      <c r="D81" s="13" t="s">
        <v>96</v>
      </c>
      <c r="E81" s="26" t="s">
        <v>191</v>
      </c>
      <c r="F81" s="13">
        <v>240</v>
      </c>
      <c r="G81" s="27">
        <f>G82+G83</f>
        <v>176</v>
      </c>
      <c r="H81" s="27">
        <f>SUM(H82:H83)</f>
        <v>176</v>
      </c>
      <c r="I81" s="17">
        <f t="shared" si="2"/>
        <v>100</v>
      </c>
      <c r="J81" s="18"/>
    </row>
    <row r="82" spans="1:10" ht="38.25">
      <c r="A82" s="13">
        <f t="shared" si="3"/>
        <v>74</v>
      </c>
      <c r="B82" s="25" t="s">
        <v>169</v>
      </c>
      <c r="C82" s="33"/>
      <c r="D82" s="33"/>
      <c r="E82" s="35"/>
      <c r="F82" s="13">
        <v>242</v>
      </c>
      <c r="G82" s="27">
        <v>44</v>
      </c>
      <c r="H82" s="27">
        <v>44</v>
      </c>
      <c r="I82" s="17">
        <f t="shared" si="2"/>
        <v>100</v>
      </c>
      <c r="J82" s="18"/>
    </row>
    <row r="83" spans="1:10" ht="38.25">
      <c r="A83" s="13">
        <f t="shared" si="3"/>
        <v>75</v>
      </c>
      <c r="B83" s="25" t="s">
        <v>168</v>
      </c>
      <c r="C83" s="13"/>
      <c r="D83" s="13"/>
      <c r="E83" s="26"/>
      <c r="F83" s="13">
        <v>244</v>
      </c>
      <c r="G83" s="27">
        <v>132</v>
      </c>
      <c r="H83" s="27">
        <v>132</v>
      </c>
      <c r="I83" s="17">
        <f t="shared" si="2"/>
        <v>100</v>
      </c>
      <c r="J83" s="18"/>
    </row>
    <row r="84" spans="1:10" ht="51">
      <c r="A84" s="13">
        <f t="shared" si="3"/>
        <v>76</v>
      </c>
      <c r="B84" s="21" t="s">
        <v>326</v>
      </c>
      <c r="C84" s="6">
        <v>901</v>
      </c>
      <c r="D84" s="6" t="s">
        <v>96</v>
      </c>
      <c r="E84" s="32" t="s">
        <v>177</v>
      </c>
      <c r="F84" s="6"/>
      <c r="G84" s="24">
        <f>G85+G87+G89+G91+G94+G101</f>
        <v>476.4</v>
      </c>
      <c r="H84" s="24">
        <f>H85+H87+H89+H91+H94+H101</f>
        <v>476.3</v>
      </c>
      <c r="I84" s="16">
        <f t="shared" si="2"/>
        <v>99.9790092359362</v>
      </c>
      <c r="J84" s="18"/>
    </row>
    <row r="85" spans="1:10" ht="25.5">
      <c r="A85" s="13">
        <f t="shared" si="3"/>
        <v>77</v>
      </c>
      <c r="B85" s="34" t="s">
        <v>7</v>
      </c>
      <c r="C85" s="13">
        <v>901</v>
      </c>
      <c r="D85" s="26" t="s">
        <v>96</v>
      </c>
      <c r="E85" s="26" t="s">
        <v>327</v>
      </c>
      <c r="F85" s="26"/>
      <c r="G85" s="27">
        <f>G86</f>
        <v>5</v>
      </c>
      <c r="H85" s="27">
        <f>H86</f>
        <v>5</v>
      </c>
      <c r="I85" s="17">
        <f t="shared" si="2"/>
        <v>100</v>
      </c>
      <c r="J85" s="18"/>
    </row>
    <row r="86" spans="1:10" ht="38.25">
      <c r="A86" s="13">
        <f t="shared" si="3"/>
        <v>78</v>
      </c>
      <c r="B86" s="34" t="s">
        <v>346</v>
      </c>
      <c r="C86" s="13">
        <v>901</v>
      </c>
      <c r="D86" s="26" t="s">
        <v>96</v>
      </c>
      <c r="E86" s="26" t="s">
        <v>327</v>
      </c>
      <c r="F86" s="26">
        <v>831</v>
      </c>
      <c r="G86" s="27">
        <v>5</v>
      </c>
      <c r="H86" s="27">
        <v>5</v>
      </c>
      <c r="I86" s="17">
        <f t="shared" si="2"/>
        <v>100</v>
      </c>
      <c r="J86" s="18"/>
    </row>
    <row r="87" spans="1:10" ht="25.5">
      <c r="A87" s="13">
        <f t="shared" si="3"/>
        <v>79</v>
      </c>
      <c r="B87" s="25" t="s">
        <v>192</v>
      </c>
      <c r="C87" s="13">
        <v>901</v>
      </c>
      <c r="D87" s="13" t="s">
        <v>96</v>
      </c>
      <c r="E87" s="26" t="s">
        <v>193</v>
      </c>
      <c r="F87" s="13"/>
      <c r="G87" s="28">
        <f>G88</f>
        <v>160.4</v>
      </c>
      <c r="H87" s="27">
        <f>H88</f>
        <v>160.4</v>
      </c>
      <c r="I87" s="17">
        <f t="shared" si="2"/>
        <v>100</v>
      </c>
      <c r="J87" s="18"/>
    </row>
    <row r="88" spans="1:10" ht="38.25">
      <c r="A88" s="13">
        <f t="shared" si="3"/>
        <v>80</v>
      </c>
      <c r="B88" s="25" t="s">
        <v>168</v>
      </c>
      <c r="C88" s="13">
        <v>901</v>
      </c>
      <c r="D88" s="13" t="s">
        <v>96</v>
      </c>
      <c r="E88" s="26" t="s">
        <v>193</v>
      </c>
      <c r="F88" s="13">
        <v>244</v>
      </c>
      <c r="G88" s="28">
        <v>160.4</v>
      </c>
      <c r="H88" s="27">
        <v>160.4</v>
      </c>
      <c r="I88" s="17">
        <f t="shared" si="2"/>
        <v>100</v>
      </c>
      <c r="J88" s="18"/>
    </row>
    <row r="89" spans="1:10" ht="63.75">
      <c r="A89" s="13">
        <f t="shared" si="3"/>
        <v>81</v>
      </c>
      <c r="B89" s="36" t="s">
        <v>351</v>
      </c>
      <c r="C89" s="13">
        <v>901</v>
      </c>
      <c r="D89" s="13" t="s">
        <v>96</v>
      </c>
      <c r="E89" s="26" t="s">
        <v>352</v>
      </c>
      <c r="F89" s="13"/>
      <c r="G89" s="27">
        <f>G90</f>
        <v>14.1</v>
      </c>
      <c r="H89" s="27">
        <f>H90</f>
        <v>14.1</v>
      </c>
      <c r="I89" s="17">
        <f t="shared" si="2"/>
        <v>100</v>
      </c>
      <c r="J89" s="18"/>
    </row>
    <row r="90" spans="1:10" ht="38.25">
      <c r="A90" s="13">
        <f t="shared" si="3"/>
        <v>82</v>
      </c>
      <c r="B90" s="25" t="s">
        <v>168</v>
      </c>
      <c r="C90" s="13">
        <v>901</v>
      </c>
      <c r="D90" s="13" t="s">
        <v>96</v>
      </c>
      <c r="E90" s="26" t="s">
        <v>353</v>
      </c>
      <c r="F90" s="13">
        <v>244</v>
      </c>
      <c r="G90" s="27">
        <v>14.1</v>
      </c>
      <c r="H90" s="27">
        <v>14.1</v>
      </c>
      <c r="I90" s="17">
        <f t="shared" si="2"/>
        <v>100</v>
      </c>
      <c r="J90" s="18"/>
    </row>
    <row r="91" spans="1:10" ht="76.5">
      <c r="A91" s="13">
        <f t="shared" si="3"/>
        <v>83</v>
      </c>
      <c r="B91" s="25" t="s">
        <v>354</v>
      </c>
      <c r="C91" s="13">
        <v>901</v>
      </c>
      <c r="D91" s="13" t="s">
        <v>96</v>
      </c>
      <c r="E91" s="26" t="s">
        <v>355</v>
      </c>
      <c r="F91" s="13"/>
      <c r="G91" s="28">
        <f>G92+G93</f>
        <v>0.4</v>
      </c>
      <c r="H91" s="27">
        <f>SUM(H92:H93)</f>
        <v>0.3</v>
      </c>
      <c r="I91" s="17">
        <f t="shared" si="2"/>
        <v>74.99999999999999</v>
      </c>
      <c r="J91" s="18"/>
    </row>
    <row r="92" spans="1:10" ht="38.25">
      <c r="A92" s="13">
        <f t="shared" si="3"/>
        <v>84</v>
      </c>
      <c r="B92" s="25" t="s">
        <v>168</v>
      </c>
      <c r="C92" s="13">
        <v>901</v>
      </c>
      <c r="D92" s="13" t="s">
        <v>96</v>
      </c>
      <c r="E92" s="26" t="s">
        <v>194</v>
      </c>
      <c r="F92" s="13">
        <v>244</v>
      </c>
      <c r="G92" s="28">
        <v>0.1</v>
      </c>
      <c r="H92" s="27">
        <v>0</v>
      </c>
      <c r="I92" s="17">
        <f t="shared" si="2"/>
        <v>0</v>
      </c>
      <c r="J92" s="18"/>
    </row>
    <row r="93" spans="1:10" ht="12.75">
      <c r="A93" s="13">
        <f t="shared" si="3"/>
        <v>85</v>
      </c>
      <c r="B93" s="25" t="s">
        <v>106</v>
      </c>
      <c r="C93" s="13"/>
      <c r="D93" s="13"/>
      <c r="E93" s="26"/>
      <c r="F93" s="13">
        <v>540</v>
      </c>
      <c r="G93" s="28">
        <v>0.3</v>
      </c>
      <c r="H93" s="27">
        <v>0.3</v>
      </c>
      <c r="I93" s="17">
        <f t="shared" si="2"/>
        <v>100</v>
      </c>
      <c r="J93" s="18"/>
    </row>
    <row r="94" spans="1:10" ht="38.25">
      <c r="A94" s="13">
        <f t="shared" si="3"/>
        <v>86</v>
      </c>
      <c r="B94" s="25" t="s">
        <v>13</v>
      </c>
      <c r="C94" s="13">
        <v>901</v>
      </c>
      <c r="D94" s="13" t="s">
        <v>96</v>
      </c>
      <c r="E94" s="26" t="s">
        <v>195</v>
      </c>
      <c r="F94" s="13"/>
      <c r="G94" s="28">
        <f>G95+G98</f>
        <v>102.3</v>
      </c>
      <c r="H94" s="27">
        <f>H95+H98</f>
        <v>102.3</v>
      </c>
      <c r="I94" s="17">
        <f t="shared" si="2"/>
        <v>100</v>
      </c>
      <c r="J94" s="18"/>
    </row>
    <row r="95" spans="1:10" ht="25.5">
      <c r="A95" s="13">
        <f t="shared" si="3"/>
        <v>87</v>
      </c>
      <c r="B95" s="25" t="s">
        <v>165</v>
      </c>
      <c r="C95" s="13">
        <v>901</v>
      </c>
      <c r="D95" s="13" t="s">
        <v>96</v>
      </c>
      <c r="E95" s="26" t="s">
        <v>195</v>
      </c>
      <c r="F95" s="13">
        <v>120</v>
      </c>
      <c r="G95" s="28">
        <f>G96+G97</f>
        <v>84.5</v>
      </c>
      <c r="H95" s="27">
        <f>SUM(H96:H97)</f>
        <v>84.5</v>
      </c>
      <c r="I95" s="17">
        <f t="shared" si="2"/>
        <v>100</v>
      </c>
      <c r="J95" s="18"/>
    </row>
    <row r="96" spans="1:10" ht="25.5">
      <c r="A96" s="13">
        <f t="shared" si="3"/>
        <v>88</v>
      </c>
      <c r="B96" s="25" t="s">
        <v>323</v>
      </c>
      <c r="C96" s="13"/>
      <c r="D96" s="13"/>
      <c r="E96" s="26"/>
      <c r="F96" s="13">
        <v>121</v>
      </c>
      <c r="G96" s="28">
        <v>64.9</v>
      </c>
      <c r="H96" s="27">
        <v>64.9</v>
      </c>
      <c r="I96" s="17">
        <f t="shared" si="2"/>
        <v>100</v>
      </c>
      <c r="J96" s="18"/>
    </row>
    <row r="97" spans="1:10" ht="51">
      <c r="A97" s="13">
        <f t="shared" si="3"/>
        <v>89</v>
      </c>
      <c r="B97" s="25" t="s">
        <v>334</v>
      </c>
      <c r="C97" s="13"/>
      <c r="D97" s="13"/>
      <c r="E97" s="26"/>
      <c r="F97" s="13">
        <v>129</v>
      </c>
      <c r="G97" s="28">
        <v>19.6</v>
      </c>
      <c r="H97" s="27">
        <v>19.6</v>
      </c>
      <c r="I97" s="17">
        <f t="shared" si="2"/>
        <v>100</v>
      </c>
      <c r="J97" s="18"/>
    </row>
    <row r="98" spans="1:10" ht="38.25">
      <c r="A98" s="13">
        <f t="shared" si="3"/>
        <v>90</v>
      </c>
      <c r="B98" s="25" t="s">
        <v>167</v>
      </c>
      <c r="C98" s="13"/>
      <c r="D98" s="13"/>
      <c r="E98" s="26"/>
      <c r="F98" s="13">
        <v>240</v>
      </c>
      <c r="G98" s="28">
        <f>G99+G100</f>
        <v>17.8</v>
      </c>
      <c r="H98" s="27">
        <f>H99+H100</f>
        <v>17.8</v>
      </c>
      <c r="I98" s="17">
        <f t="shared" si="2"/>
        <v>100</v>
      </c>
      <c r="J98" s="18"/>
    </row>
    <row r="99" spans="1:10" ht="38.25">
      <c r="A99" s="13">
        <f t="shared" si="3"/>
        <v>91</v>
      </c>
      <c r="B99" s="36" t="s">
        <v>169</v>
      </c>
      <c r="C99" s="13"/>
      <c r="D99" s="13"/>
      <c r="E99" s="26"/>
      <c r="F99" s="13">
        <v>242</v>
      </c>
      <c r="G99" s="28">
        <v>9.9</v>
      </c>
      <c r="H99" s="27">
        <v>9.9</v>
      </c>
      <c r="I99" s="17">
        <f t="shared" si="2"/>
        <v>100</v>
      </c>
      <c r="J99" s="18"/>
    </row>
    <row r="100" spans="1:10" ht="38.25">
      <c r="A100" s="13">
        <f t="shared" si="3"/>
        <v>92</v>
      </c>
      <c r="B100" s="25" t="s">
        <v>168</v>
      </c>
      <c r="C100" s="13"/>
      <c r="D100" s="13"/>
      <c r="E100" s="26"/>
      <c r="F100" s="13">
        <v>244</v>
      </c>
      <c r="G100" s="28">
        <v>7.9</v>
      </c>
      <c r="H100" s="27">
        <v>7.9</v>
      </c>
      <c r="I100" s="17">
        <f t="shared" si="2"/>
        <v>100</v>
      </c>
      <c r="J100" s="18"/>
    </row>
    <row r="101" spans="1:10" ht="25.5">
      <c r="A101" s="13">
        <f t="shared" si="3"/>
        <v>93</v>
      </c>
      <c r="B101" s="36" t="s">
        <v>14</v>
      </c>
      <c r="C101" s="13">
        <v>901</v>
      </c>
      <c r="D101" s="13" t="s">
        <v>96</v>
      </c>
      <c r="E101" s="26" t="s">
        <v>196</v>
      </c>
      <c r="F101" s="13"/>
      <c r="G101" s="28">
        <f>G102</f>
        <v>194.2</v>
      </c>
      <c r="H101" s="27">
        <f>H102</f>
        <v>194.2</v>
      </c>
      <c r="I101" s="17">
        <f t="shared" si="2"/>
        <v>100</v>
      </c>
      <c r="J101" s="18"/>
    </row>
    <row r="102" spans="1:10" ht="12.75">
      <c r="A102" s="13">
        <f t="shared" si="3"/>
        <v>94</v>
      </c>
      <c r="B102" s="25" t="s">
        <v>106</v>
      </c>
      <c r="C102" s="13">
        <v>901</v>
      </c>
      <c r="D102" s="13" t="s">
        <v>96</v>
      </c>
      <c r="E102" s="26" t="s">
        <v>196</v>
      </c>
      <c r="F102" s="13">
        <v>540</v>
      </c>
      <c r="G102" s="28">
        <v>194.2</v>
      </c>
      <c r="H102" s="27">
        <v>194.2</v>
      </c>
      <c r="I102" s="17">
        <f t="shared" si="2"/>
        <v>100</v>
      </c>
      <c r="J102" s="18"/>
    </row>
    <row r="103" spans="1:10" ht="38.25">
      <c r="A103" s="13">
        <f t="shared" si="3"/>
        <v>95</v>
      </c>
      <c r="B103" s="36" t="s">
        <v>356</v>
      </c>
      <c r="C103" s="13">
        <v>901</v>
      </c>
      <c r="D103" s="13" t="s">
        <v>96</v>
      </c>
      <c r="E103" s="26" t="s">
        <v>179</v>
      </c>
      <c r="F103" s="13"/>
      <c r="G103" s="28">
        <f>G104</f>
        <v>571.1</v>
      </c>
      <c r="H103" s="27">
        <f>H104</f>
        <v>568.7</v>
      </c>
      <c r="I103" s="17">
        <f t="shared" si="2"/>
        <v>99.57975836105761</v>
      </c>
      <c r="J103" s="18"/>
    </row>
    <row r="104" spans="1:10" ht="25.5">
      <c r="A104" s="13">
        <f t="shared" si="3"/>
        <v>96</v>
      </c>
      <c r="B104" s="37" t="s">
        <v>357</v>
      </c>
      <c r="C104" s="6">
        <v>901</v>
      </c>
      <c r="D104" s="6" t="s">
        <v>96</v>
      </c>
      <c r="E104" s="32" t="s">
        <v>197</v>
      </c>
      <c r="F104" s="6"/>
      <c r="G104" s="29">
        <f>G105</f>
        <v>571.1</v>
      </c>
      <c r="H104" s="24">
        <f>H105</f>
        <v>568.7</v>
      </c>
      <c r="I104" s="16">
        <f t="shared" si="2"/>
        <v>99.57975836105761</v>
      </c>
      <c r="J104" s="18"/>
    </row>
    <row r="105" spans="1:10" ht="25.5">
      <c r="A105" s="13">
        <f t="shared" si="3"/>
        <v>97</v>
      </c>
      <c r="B105" s="36" t="s">
        <v>358</v>
      </c>
      <c r="C105" s="13">
        <v>901</v>
      </c>
      <c r="D105" s="13" t="s">
        <v>96</v>
      </c>
      <c r="E105" s="26" t="s">
        <v>198</v>
      </c>
      <c r="F105" s="13"/>
      <c r="G105" s="28">
        <f>G106</f>
        <v>571.1</v>
      </c>
      <c r="H105" s="27">
        <f>H106</f>
        <v>568.7</v>
      </c>
      <c r="I105" s="17">
        <f t="shared" si="2"/>
        <v>99.57975836105761</v>
      </c>
      <c r="J105" s="18"/>
    </row>
    <row r="106" spans="1:10" ht="38.25">
      <c r="A106" s="13">
        <f t="shared" si="3"/>
        <v>98</v>
      </c>
      <c r="B106" s="36" t="s">
        <v>169</v>
      </c>
      <c r="C106" s="13">
        <v>901</v>
      </c>
      <c r="D106" s="13" t="s">
        <v>96</v>
      </c>
      <c r="E106" s="26" t="s">
        <v>198</v>
      </c>
      <c r="F106" s="13">
        <v>242</v>
      </c>
      <c r="G106" s="28">
        <v>571.1</v>
      </c>
      <c r="H106" s="27">
        <v>568.7</v>
      </c>
      <c r="I106" s="17">
        <f t="shared" si="2"/>
        <v>99.57975836105761</v>
      </c>
      <c r="J106" s="18"/>
    </row>
    <row r="107" spans="1:10" ht="12.75">
      <c r="A107" s="13">
        <f t="shared" si="3"/>
        <v>99</v>
      </c>
      <c r="B107" s="37" t="s">
        <v>6</v>
      </c>
      <c r="C107" s="6">
        <v>901</v>
      </c>
      <c r="D107" s="6" t="s">
        <v>96</v>
      </c>
      <c r="E107" s="32" t="s">
        <v>172</v>
      </c>
      <c r="F107" s="6"/>
      <c r="G107" s="29">
        <f>G108</f>
        <v>50</v>
      </c>
      <c r="H107" s="24">
        <f>H108</f>
        <v>50</v>
      </c>
      <c r="I107" s="16">
        <f t="shared" si="2"/>
        <v>100</v>
      </c>
      <c r="J107" s="18"/>
    </row>
    <row r="108" spans="1:10" ht="38.25">
      <c r="A108" s="13">
        <f t="shared" si="3"/>
        <v>100</v>
      </c>
      <c r="B108" s="25" t="s">
        <v>359</v>
      </c>
      <c r="C108" s="13">
        <v>901</v>
      </c>
      <c r="D108" s="13" t="s">
        <v>96</v>
      </c>
      <c r="E108" s="26" t="s">
        <v>199</v>
      </c>
      <c r="F108" s="13"/>
      <c r="G108" s="28">
        <f>G109</f>
        <v>50</v>
      </c>
      <c r="H108" s="27">
        <f>H109</f>
        <v>50</v>
      </c>
      <c r="I108" s="17">
        <f t="shared" si="2"/>
        <v>100</v>
      </c>
      <c r="J108" s="18"/>
    </row>
    <row r="109" spans="1:10" ht="12.75">
      <c r="A109" s="13">
        <f t="shared" si="3"/>
        <v>101</v>
      </c>
      <c r="B109" s="25" t="s">
        <v>8</v>
      </c>
      <c r="C109" s="13">
        <v>901</v>
      </c>
      <c r="D109" s="13" t="s">
        <v>96</v>
      </c>
      <c r="E109" s="26" t="s">
        <v>199</v>
      </c>
      <c r="F109" s="13">
        <v>853</v>
      </c>
      <c r="G109" s="28">
        <v>50</v>
      </c>
      <c r="H109" s="27">
        <v>50</v>
      </c>
      <c r="I109" s="17">
        <f t="shared" si="2"/>
        <v>100</v>
      </c>
      <c r="J109" s="18"/>
    </row>
    <row r="110" spans="1:10" ht="12.75">
      <c r="A110" s="13">
        <f t="shared" si="3"/>
        <v>102</v>
      </c>
      <c r="B110" s="23" t="s">
        <v>97</v>
      </c>
      <c r="C110" s="6">
        <v>901</v>
      </c>
      <c r="D110" s="6" t="s">
        <v>98</v>
      </c>
      <c r="E110" s="32"/>
      <c r="F110" s="6"/>
      <c r="G110" s="29">
        <f>G111</f>
        <v>788</v>
      </c>
      <c r="H110" s="24">
        <f>H111</f>
        <v>788</v>
      </c>
      <c r="I110" s="16">
        <f aca="true" t="shared" si="4" ref="I110:I135">H110/G110*100</f>
        <v>100</v>
      </c>
      <c r="J110" s="18"/>
    </row>
    <row r="111" spans="1:10" ht="12.75">
      <c r="A111" s="13">
        <f t="shared" si="3"/>
        <v>103</v>
      </c>
      <c r="B111" s="21" t="s">
        <v>99</v>
      </c>
      <c r="C111" s="6">
        <v>901</v>
      </c>
      <c r="D111" s="6" t="s">
        <v>100</v>
      </c>
      <c r="E111" s="32"/>
      <c r="F111" s="6"/>
      <c r="G111" s="29">
        <f>G112</f>
        <v>788</v>
      </c>
      <c r="H111" s="24">
        <f>H112</f>
        <v>788</v>
      </c>
      <c r="I111" s="16">
        <f t="shared" si="4"/>
        <v>100</v>
      </c>
      <c r="J111" s="18"/>
    </row>
    <row r="112" spans="1:10" ht="12.75">
      <c r="A112" s="13">
        <f t="shared" si="3"/>
        <v>104</v>
      </c>
      <c r="B112" s="21" t="s">
        <v>6</v>
      </c>
      <c r="C112" s="6">
        <v>901</v>
      </c>
      <c r="D112" s="6" t="s">
        <v>100</v>
      </c>
      <c r="E112" s="32" t="s">
        <v>172</v>
      </c>
      <c r="F112" s="6"/>
      <c r="G112" s="29">
        <f>G113</f>
        <v>788</v>
      </c>
      <c r="H112" s="24">
        <f>H113</f>
        <v>788</v>
      </c>
      <c r="I112" s="16">
        <f t="shared" si="4"/>
        <v>100</v>
      </c>
      <c r="J112" s="18"/>
    </row>
    <row r="113" spans="1:10" ht="38.25">
      <c r="A113" s="13">
        <f t="shared" si="3"/>
        <v>105</v>
      </c>
      <c r="B113" s="25" t="s">
        <v>101</v>
      </c>
      <c r="C113" s="13">
        <v>901</v>
      </c>
      <c r="D113" s="13" t="s">
        <v>100</v>
      </c>
      <c r="E113" s="26" t="s">
        <v>200</v>
      </c>
      <c r="F113" s="13"/>
      <c r="G113" s="28">
        <f>G114</f>
        <v>788</v>
      </c>
      <c r="H113" s="27">
        <f>H114</f>
        <v>788</v>
      </c>
      <c r="I113" s="17">
        <f t="shared" si="4"/>
        <v>100</v>
      </c>
      <c r="J113" s="18"/>
    </row>
    <row r="114" spans="1:10" ht="12.75">
      <c r="A114" s="13">
        <f t="shared" si="3"/>
        <v>106</v>
      </c>
      <c r="B114" s="25" t="s">
        <v>164</v>
      </c>
      <c r="C114" s="13">
        <v>901</v>
      </c>
      <c r="D114" s="13" t="s">
        <v>100</v>
      </c>
      <c r="E114" s="26" t="s">
        <v>200</v>
      </c>
      <c r="F114" s="13">
        <v>530</v>
      </c>
      <c r="G114" s="28">
        <v>788</v>
      </c>
      <c r="H114" s="27">
        <v>788</v>
      </c>
      <c r="I114" s="17">
        <f t="shared" si="4"/>
        <v>100</v>
      </c>
      <c r="J114" s="18"/>
    </row>
    <row r="115" spans="1:10" ht="25.5">
      <c r="A115" s="13">
        <f t="shared" si="3"/>
        <v>107</v>
      </c>
      <c r="B115" s="32" t="s">
        <v>102</v>
      </c>
      <c r="C115" s="6">
        <v>901</v>
      </c>
      <c r="D115" s="32" t="s">
        <v>103</v>
      </c>
      <c r="E115" s="38"/>
      <c r="F115" s="32"/>
      <c r="G115" s="22">
        <f>G116+G134</f>
        <v>4837.1</v>
      </c>
      <c r="H115" s="77">
        <f>H116+H134</f>
        <v>4836.3</v>
      </c>
      <c r="I115" s="16">
        <f t="shared" si="4"/>
        <v>99.98346116474747</v>
      </c>
      <c r="J115" s="18"/>
    </row>
    <row r="116" spans="1:10" ht="38.25">
      <c r="A116" s="13">
        <f t="shared" si="3"/>
        <v>108</v>
      </c>
      <c r="B116" s="38" t="s">
        <v>104</v>
      </c>
      <c r="C116" s="6">
        <v>901</v>
      </c>
      <c r="D116" s="32" t="s">
        <v>105</v>
      </c>
      <c r="E116" s="38"/>
      <c r="F116" s="32"/>
      <c r="G116" s="22">
        <f>G117</f>
        <v>4739.3</v>
      </c>
      <c r="H116" s="77">
        <f>H117</f>
        <v>4738.5</v>
      </c>
      <c r="I116" s="16">
        <f t="shared" si="4"/>
        <v>99.98311987002299</v>
      </c>
      <c r="J116" s="18"/>
    </row>
    <row r="117" spans="1:10" ht="38.25">
      <c r="A117" s="13">
        <f t="shared" si="3"/>
        <v>109</v>
      </c>
      <c r="B117" s="34" t="s">
        <v>201</v>
      </c>
      <c r="C117" s="13">
        <v>901</v>
      </c>
      <c r="D117" s="26" t="s">
        <v>105</v>
      </c>
      <c r="E117" s="26" t="s">
        <v>176</v>
      </c>
      <c r="F117" s="32"/>
      <c r="G117" s="39">
        <f>G118</f>
        <v>4739.3</v>
      </c>
      <c r="H117" s="42">
        <f>H118</f>
        <v>4738.5</v>
      </c>
      <c r="I117" s="17">
        <f t="shared" si="4"/>
        <v>99.98311987002299</v>
      </c>
      <c r="J117" s="18"/>
    </row>
    <row r="118" spans="1:10" ht="38.25">
      <c r="A118" s="13">
        <f t="shared" si="3"/>
        <v>110</v>
      </c>
      <c r="B118" s="38" t="s">
        <v>15</v>
      </c>
      <c r="C118" s="6">
        <v>901</v>
      </c>
      <c r="D118" s="32" t="s">
        <v>105</v>
      </c>
      <c r="E118" s="32" t="s">
        <v>202</v>
      </c>
      <c r="F118" s="32"/>
      <c r="G118" s="22">
        <f>G119+G130+G132</f>
        <v>4739.3</v>
      </c>
      <c r="H118" s="77">
        <f>H119+H130+H132</f>
        <v>4738.5</v>
      </c>
      <c r="I118" s="16">
        <f t="shared" si="4"/>
        <v>99.98311987002299</v>
      </c>
      <c r="J118" s="18"/>
    </row>
    <row r="119" spans="1:10" ht="38.25">
      <c r="A119" s="13">
        <f t="shared" si="3"/>
        <v>111</v>
      </c>
      <c r="B119" s="40" t="s">
        <v>203</v>
      </c>
      <c r="C119" s="13">
        <v>901</v>
      </c>
      <c r="D119" s="26" t="s">
        <v>105</v>
      </c>
      <c r="E119" s="26" t="s">
        <v>204</v>
      </c>
      <c r="F119" s="41"/>
      <c r="G119" s="39">
        <f>G120+G124+G127</f>
        <v>4336.2</v>
      </c>
      <c r="H119" s="42">
        <f>H120+H124+H127</f>
        <v>4335.7</v>
      </c>
      <c r="I119" s="17">
        <f t="shared" si="4"/>
        <v>99.98846916655137</v>
      </c>
      <c r="J119" s="18"/>
    </row>
    <row r="120" spans="1:10" ht="25.5">
      <c r="A120" s="13">
        <f t="shared" si="3"/>
        <v>112</v>
      </c>
      <c r="B120" s="40" t="s">
        <v>79</v>
      </c>
      <c r="C120" s="13">
        <v>901</v>
      </c>
      <c r="D120" s="26" t="s">
        <v>105</v>
      </c>
      <c r="E120" s="26" t="s">
        <v>204</v>
      </c>
      <c r="F120" s="26">
        <v>110</v>
      </c>
      <c r="G120" s="42">
        <f>SUM(G121:G123)</f>
        <v>3636.6000000000004</v>
      </c>
      <c r="H120" s="42">
        <f>SUM(H121:H123)</f>
        <v>3636.6000000000004</v>
      </c>
      <c r="I120" s="17">
        <f t="shared" si="4"/>
        <v>100</v>
      </c>
      <c r="J120" s="18"/>
    </row>
    <row r="121" spans="1:10" ht="12.75">
      <c r="A121" s="13">
        <f t="shared" si="3"/>
        <v>113</v>
      </c>
      <c r="B121" s="34" t="s">
        <v>264</v>
      </c>
      <c r="C121" s="13"/>
      <c r="D121" s="43"/>
      <c r="E121" s="44"/>
      <c r="F121" s="26">
        <v>111</v>
      </c>
      <c r="G121" s="42">
        <v>2687</v>
      </c>
      <c r="H121" s="42">
        <v>2687</v>
      </c>
      <c r="I121" s="17">
        <f t="shared" si="4"/>
        <v>100</v>
      </c>
      <c r="J121" s="18"/>
    </row>
    <row r="122" spans="1:10" ht="25.5">
      <c r="A122" s="13">
        <f t="shared" si="3"/>
        <v>114</v>
      </c>
      <c r="B122" s="34" t="s">
        <v>286</v>
      </c>
      <c r="C122" s="13"/>
      <c r="D122" s="43"/>
      <c r="E122" s="44"/>
      <c r="F122" s="26">
        <v>112</v>
      </c>
      <c r="G122" s="42">
        <v>147.3</v>
      </c>
      <c r="H122" s="42">
        <v>147.3</v>
      </c>
      <c r="I122" s="17">
        <f t="shared" si="4"/>
        <v>100</v>
      </c>
      <c r="J122" s="18"/>
    </row>
    <row r="123" spans="1:10" ht="51">
      <c r="A123" s="13">
        <f t="shared" si="3"/>
        <v>115</v>
      </c>
      <c r="B123" s="34" t="s">
        <v>205</v>
      </c>
      <c r="C123" s="13"/>
      <c r="D123" s="26"/>
      <c r="E123" s="34"/>
      <c r="F123" s="26">
        <v>119</v>
      </c>
      <c r="G123" s="42">
        <v>802.3</v>
      </c>
      <c r="H123" s="42">
        <v>802.3</v>
      </c>
      <c r="I123" s="17">
        <f t="shared" si="4"/>
        <v>100</v>
      </c>
      <c r="J123" s="18"/>
    </row>
    <row r="124" spans="1:10" ht="38.25">
      <c r="A124" s="13">
        <f t="shared" si="3"/>
        <v>116</v>
      </c>
      <c r="B124" s="34" t="s">
        <v>167</v>
      </c>
      <c r="C124" s="13"/>
      <c r="D124" s="26"/>
      <c r="E124" s="34"/>
      <c r="F124" s="26">
        <v>240</v>
      </c>
      <c r="G124" s="42">
        <f>SUM(G125:G126)</f>
        <v>667.9</v>
      </c>
      <c r="H124" s="42">
        <f>SUM(H125:H126)</f>
        <v>667.4000000000001</v>
      </c>
      <c r="I124" s="17">
        <f t="shared" si="4"/>
        <v>99.92513849378652</v>
      </c>
      <c r="J124" s="18"/>
    </row>
    <row r="125" spans="1:10" ht="38.25">
      <c r="A125" s="13">
        <f t="shared" si="3"/>
        <v>117</v>
      </c>
      <c r="B125" s="34" t="s">
        <v>162</v>
      </c>
      <c r="C125" s="13"/>
      <c r="D125" s="26"/>
      <c r="E125" s="34"/>
      <c r="F125" s="26">
        <v>242</v>
      </c>
      <c r="G125" s="42">
        <v>451.2</v>
      </c>
      <c r="H125" s="42">
        <v>451.1</v>
      </c>
      <c r="I125" s="17">
        <f t="shared" si="4"/>
        <v>99.97783687943263</v>
      </c>
      <c r="J125" s="18"/>
    </row>
    <row r="126" spans="1:10" ht="38.25">
      <c r="A126" s="13">
        <f t="shared" si="3"/>
        <v>118</v>
      </c>
      <c r="B126" s="34" t="s">
        <v>168</v>
      </c>
      <c r="C126" s="13"/>
      <c r="D126" s="26"/>
      <c r="E126" s="34"/>
      <c r="F126" s="26">
        <v>244</v>
      </c>
      <c r="G126" s="42">
        <v>216.7</v>
      </c>
      <c r="H126" s="42">
        <v>216.3</v>
      </c>
      <c r="I126" s="17">
        <f t="shared" si="4"/>
        <v>99.81541301338257</v>
      </c>
      <c r="J126" s="18"/>
    </row>
    <row r="127" spans="1:10" ht="12.75">
      <c r="A127" s="13">
        <f t="shared" si="3"/>
        <v>119</v>
      </c>
      <c r="B127" s="34" t="s">
        <v>71</v>
      </c>
      <c r="C127" s="13"/>
      <c r="D127" s="26"/>
      <c r="E127" s="34"/>
      <c r="F127" s="26">
        <v>850</v>
      </c>
      <c r="G127" s="42">
        <f>G128+G129</f>
        <v>31.700000000000003</v>
      </c>
      <c r="H127" s="42">
        <f>H128+H129</f>
        <v>31.700000000000003</v>
      </c>
      <c r="I127" s="17">
        <f t="shared" si="4"/>
        <v>100</v>
      </c>
      <c r="J127" s="18"/>
    </row>
    <row r="128" spans="1:10" ht="25.5">
      <c r="A128" s="13">
        <f t="shared" si="3"/>
        <v>120</v>
      </c>
      <c r="B128" s="34" t="s">
        <v>72</v>
      </c>
      <c r="C128" s="13"/>
      <c r="D128" s="26"/>
      <c r="E128" s="34"/>
      <c r="F128" s="26">
        <v>851</v>
      </c>
      <c r="G128" s="42">
        <v>30.1</v>
      </c>
      <c r="H128" s="42">
        <v>30.1</v>
      </c>
      <c r="I128" s="17">
        <f t="shared" si="4"/>
        <v>100</v>
      </c>
      <c r="J128" s="18"/>
    </row>
    <row r="129" spans="1:10" ht="12.75">
      <c r="A129" s="13">
        <f t="shared" si="3"/>
        <v>121</v>
      </c>
      <c r="B129" s="34" t="s">
        <v>328</v>
      </c>
      <c r="C129" s="13"/>
      <c r="D129" s="26"/>
      <c r="E129" s="34"/>
      <c r="F129" s="26">
        <v>852</v>
      </c>
      <c r="G129" s="42">
        <v>1.6</v>
      </c>
      <c r="H129" s="42">
        <v>1.6</v>
      </c>
      <c r="I129" s="17">
        <f t="shared" si="4"/>
        <v>100</v>
      </c>
      <c r="J129" s="18"/>
    </row>
    <row r="130" spans="1:10" ht="63.75">
      <c r="A130" s="13">
        <f t="shared" si="3"/>
        <v>122</v>
      </c>
      <c r="B130" s="34" t="s">
        <v>16</v>
      </c>
      <c r="C130" s="13">
        <v>901</v>
      </c>
      <c r="D130" s="26" t="s">
        <v>105</v>
      </c>
      <c r="E130" s="26" t="s">
        <v>206</v>
      </c>
      <c r="F130" s="26"/>
      <c r="G130" s="42">
        <f>G131</f>
        <v>353.6</v>
      </c>
      <c r="H130" s="42">
        <f>H131</f>
        <v>353.6</v>
      </c>
      <c r="I130" s="17">
        <f t="shared" si="4"/>
        <v>100</v>
      </c>
      <c r="J130" s="18"/>
    </row>
    <row r="131" spans="1:10" ht="38.25">
      <c r="A131" s="13">
        <f t="shared" si="3"/>
        <v>123</v>
      </c>
      <c r="B131" s="34" t="s">
        <v>168</v>
      </c>
      <c r="C131" s="13">
        <v>901</v>
      </c>
      <c r="D131" s="26" t="s">
        <v>105</v>
      </c>
      <c r="E131" s="26" t="s">
        <v>206</v>
      </c>
      <c r="F131" s="26">
        <v>244</v>
      </c>
      <c r="G131" s="42">
        <v>353.6</v>
      </c>
      <c r="H131" s="42">
        <v>353.6</v>
      </c>
      <c r="I131" s="17">
        <f t="shared" si="4"/>
        <v>100</v>
      </c>
      <c r="J131" s="18"/>
    </row>
    <row r="132" spans="1:10" ht="38.25">
      <c r="A132" s="13">
        <f t="shared" si="3"/>
        <v>124</v>
      </c>
      <c r="B132" s="34" t="s">
        <v>360</v>
      </c>
      <c r="C132" s="13">
        <v>901</v>
      </c>
      <c r="D132" s="26" t="s">
        <v>105</v>
      </c>
      <c r="E132" s="26" t="s">
        <v>361</v>
      </c>
      <c r="F132" s="26"/>
      <c r="G132" s="42">
        <f>G133</f>
        <v>49.5</v>
      </c>
      <c r="H132" s="42">
        <f>H133</f>
        <v>49.2</v>
      </c>
      <c r="I132" s="17">
        <f t="shared" si="4"/>
        <v>99.3939393939394</v>
      </c>
      <c r="J132" s="18"/>
    </row>
    <row r="133" spans="1:10" ht="38.25">
      <c r="A133" s="13">
        <f t="shared" si="3"/>
        <v>125</v>
      </c>
      <c r="B133" s="34" t="s">
        <v>168</v>
      </c>
      <c r="C133" s="13">
        <v>901</v>
      </c>
      <c r="D133" s="26" t="s">
        <v>105</v>
      </c>
      <c r="E133" s="26" t="s">
        <v>361</v>
      </c>
      <c r="F133" s="26">
        <v>244</v>
      </c>
      <c r="G133" s="42">
        <v>49.5</v>
      </c>
      <c r="H133" s="42">
        <v>49.2</v>
      </c>
      <c r="I133" s="17">
        <f t="shared" si="4"/>
        <v>99.3939393939394</v>
      </c>
      <c r="J133" s="18"/>
    </row>
    <row r="134" spans="1:10" ht="38.25">
      <c r="A134" s="13">
        <f t="shared" si="3"/>
        <v>126</v>
      </c>
      <c r="B134" s="38" t="s">
        <v>17</v>
      </c>
      <c r="C134" s="6">
        <v>901</v>
      </c>
      <c r="D134" s="32" t="s">
        <v>18</v>
      </c>
      <c r="E134" s="32"/>
      <c r="F134" s="32"/>
      <c r="G134" s="22">
        <f>G135</f>
        <v>97.8</v>
      </c>
      <c r="H134" s="77">
        <f>H135</f>
        <v>97.8</v>
      </c>
      <c r="I134" s="16">
        <f t="shared" si="4"/>
        <v>100</v>
      </c>
      <c r="J134" s="18"/>
    </row>
    <row r="135" spans="1:10" ht="38.25">
      <c r="A135" s="13">
        <f t="shared" si="3"/>
        <v>127</v>
      </c>
      <c r="B135" s="34" t="s">
        <v>201</v>
      </c>
      <c r="C135" s="13">
        <v>901</v>
      </c>
      <c r="D135" s="26" t="s">
        <v>18</v>
      </c>
      <c r="E135" s="26" t="s">
        <v>176</v>
      </c>
      <c r="F135" s="32"/>
      <c r="G135" s="39">
        <f>G136</f>
        <v>97.8</v>
      </c>
      <c r="H135" s="42">
        <f>H136</f>
        <v>97.8</v>
      </c>
      <c r="I135" s="17">
        <f t="shared" si="4"/>
        <v>100</v>
      </c>
      <c r="J135" s="18"/>
    </row>
    <row r="136" spans="1:10" ht="38.25">
      <c r="A136" s="13">
        <f t="shared" si="3"/>
        <v>128</v>
      </c>
      <c r="B136" s="38" t="s">
        <v>15</v>
      </c>
      <c r="C136" s="6">
        <v>901</v>
      </c>
      <c r="D136" s="32" t="s">
        <v>18</v>
      </c>
      <c r="E136" s="32" t="s">
        <v>202</v>
      </c>
      <c r="F136" s="32"/>
      <c r="G136" s="22">
        <f>G137</f>
        <v>97.8</v>
      </c>
      <c r="H136" s="77">
        <f>H137</f>
        <v>97.8</v>
      </c>
      <c r="I136" s="16">
        <f aca="true" t="shared" si="5" ref="I136:I199">H136/G136*100</f>
        <v>100</v>
      </c>
      <c r="J136" s="18"/>
    </row>
    <row r="137" spans="1:10" ht="76.5">
      <c r="A137" s="13">
        <f t="shared" si="3"/>
        <v>129</v>
      </c>
      <c r="B137" s="34" t="s">
        <v>362</v>
      </c>
      <c r="C137" s="13">
        <v>901</v>
      </c>
      <c r="D137" s="26" t="s">
        <v>18</v>
      </c>
      <c r="E137" s="26" t="s">
        <v>207</v>
      </c>
      <c r="F137" s="26"/>
      <c r="G137" s="42">
        <f>G138</f>
        <v>97.8</v>
      </c>
      <c r="H137" s="42">
        <f>H138</f>
        <v>97.8</v>
      </c>
      <c r="I137" s="17">
        <f t="shared" si="5"/>
        <v>100</v>
      </c>
      <c r="J137" s="18"/>
    </row>
    <row r="138" spans="1:10" ht="38.25">
      <c r="A138" s="13">
        <f t="shared" si="3"/>
        <v>130</v>
      </c>
      <c r="B138" s="34" t="s">
        <v>168</v>
      </c>
      <c r="C138" s="13">
        <v>901</v>
      </c>
      <c r="D138" s="26" t="s">
        <v>18</v>
      </c>
      <c r="E138" s="26" t="s">
        <v>207</v>
      </c>
      <c r="F138" s="26">
        <v>244</v>
      </c>
      <c r="G138" s="42">
        <v>97.8</v>
      </c>
      <c r="H138" s="42">
        <v>97.8</v>
      </c>
      <c r="I138" s="17">
        <f t="shared" si="5"/>
        <v>100</v>
      </c>
      <c r="J138" s="18"/>
    </row>
    <row r="139" spans="1:10" ht="12.75">
      <c r="A139" s="13">
        <f aca="true" t="shared" si="6" ref="A139:A202">A138+1</f>
        <v>131</v>
      </c>
      <c r="B139" s="32" t="s">
        <v>107</v>
      </c>
      <c r="C139" s="6">
        <v>901</v>
      </c>
      <c r="D139" s="32" t="s">
        <v>108</v>
      </c>
      <c r="E139" s="32"/>
      <c r="F139" s="32"/>
      <c r="G139" s="22">
        <f>G140+G148+G153+G166</f>
        <v>61837.5</v>
      </c>
      <c r="H139" s="77">
        <f>H140+H148+H153+H166</f>
        <v>58655.7</v>
      </c>
      <c r="I139" s="16">
        <f t="shared" si="5"/>
        <v>94.8545785324439</v>
      </c>
      <c r="J139" s="18"/>
    </row>
    <row r="140" spans="1:10" ht="12.75">
      <c r="A140" s="13">
        <f t="shared" si="6"/>
        <v>132</v>
      </c>
      <c r="B140" s="38" t="s">
        <v>109</v>
      </c>
      <c r="C140" s="6">
        <v>901</v>
      </c>
      <c r="D140" s="32" t="s">
        <v>110</v>
      </c>
      <c r="E140" s="32"/>
      <c r="F140" s="32"/>
      <c r="G140" s="22">
        <f>G141</f>
        <v>792</v>
      </c>
      <c r="H140" s="77">
        <f>H141</f>
        <v>437.7</v>
      </c>
      <c r="I140" s="16">
        <f t="shared" si="5"/>
        <v>55.26515151515151</v>
      </c>
      <c r="J140" s="18"/>
    </row>
    <row r="141" spans="1:10" ht="38.25">
      <c r="A141" s="13">
        <f t="shared" si="6"/>
        <v>133</v>
      </c>
      <c r="B141" s="34" t="s">
        <v>201</v>
      </c>
      <c r="C141" s="13">
        <v>901</v>
      </c>
      <c r="D141" s="26" t="s">
        <v>110</v>
      </c>
      <c r="E141" s="26" t="s">
        <v>176</v>
      </c>
      <c r="F141" s="32"/>
      <c r="G141" s="39">
        <f>G142+G145</f>
        <v>792</v>
      </c>
      <c r="H141" s="42">
        <f>H142+H145</f>
        <v>437.7</v>
      </c>
      <c r="I141" s="17">
        <f t="shared" si="5"/>
        <v>55.26515151515151</v>
      </c>
      <c r="J141" s="18"/>
    </row>
    <row r="142" spans="1:10" ht="51">
      <c r="A142" s="13">
        <f t="shared" si="6"/>
        <v>134</v>
      </c>
      <c r="B142" s="38" t="s">
        <v>208</v>
      </c>
      <c r="C142" s="6">
        <v>901</v>
      </c>
      <c r="D142" s="32" t="s">
        <v>110</v>
      </c>
      <c r="E142" s="32" t="s">
        <v>209</v>
      </c>
      <c r="F142" s="32"/>
      <c r="G142" s="22">
        <f>G143</f>
        <v>437.7</v>
      </c>
      <c r="H142" s="77">
        <f>H143</f>
        <v>437.7</v>
      </c>
      <c r="I142" s="16">
        <f t="shared" si="5"/>
        <v>100</v>
      </c>
      <c r="J142" s="18"/>
    </row>
    <row r="143" spans="1:10" ht="76.5">
      <c r="A143" s="13">
        <f t="shared" si="6"/>
        <v>135</v>
      </c>
      <c r="B143" s="34" t="s">
        <v>363</v>
      </c>
      <c r="C143" s="13">
        <v>901</v>
      </c>
      <c r="D143" s="26" t="s">
        <v>110</v>
      </c>
      <c r="E143" s="26" t="s">
        <v>210</v>
      </c>
      <c r="F143" s="32"/>
      <c r="G143" s="39">
        <f>G144</f>
        <v>437.7</v>
      </c>
      <c r="H143" s="42">
        <f>H144</f>
        <v>437.7</v>
      </c>
      <c r="I143" s="17">
        <f t="shared" si="5"/>
        <v>100</v>
      </c>
      <c r="J143" s="18"/>
    </row>
    <row r="144" spans="1:10" ht="12.75">
      <c r="A144" s="13">
        <f t="shared" si="6"/>
        <v>136</v>
      </c>
      <c r="B144" s="45" t="s">
        <v>268</v>
      </c>
      <c r="C144" s="13">
        <v>901</v>
      </c>
      <c r="D144" s="26" t="s">
        <v>110</v>
      </c>
      <c r="E144" s="26" t="s">
        <v>210</v>
      </c>
      <c r="F144" s="26">
        <v>350</v>
      </c>
      <c r="G144" s="39">
        <v>437.7</v>
      </c>
      <c r="H144" s="42">
        <v>437.7</v>
      </c>
      <c r="I144" s="17">
        <f t="shared" si="5"/>
        <v>100</v>
      </c>
      <c r="J144" s="18"/>
    </row>
    <row r="145" spans="1:10" ht="38.25">
      <c r="A145" s="13">
        <f t="shared" si="6"/>
        <v>137</v>
      </c>
      <c r="B145" s="46" t="s">
        <v>213</v>
      </c>
      <c r="C145" s="6">
        <v>901</v>
      </c>
      <c r="D145" s="32" t="s">
        <v>110</v>
      </c>
      <c r="E145" s="32" t="s">
        <v>214</v>
      </c>
      <c r="F145" s="32"/>
      <c r="G145" s="22">
        <f>G146</f>
        <v>354.3</v>
      </c>
      <c r="H145" s="77">
        <f>H146</f>
        <v>0</v>
      </c>
      <c r="I145" s="16">
        <f t="shared" si="5"/>
        <v>0</v>
      </c>
      <c r="J145" s="18"/>
    </row>
    <row r="146" spans="1:10" ht="51">
      <c r="A146" s="13">
        <f t="shared" si="6"/>
        <v>138</v>
      </c>
      <c r="B146" s="34" t="s">
        <v>364</v>
      </c>
      <c r="C146" s="13">
        <v>901</v>
      </c>
      <c r="D146" s="26" t="s">
        <v>110</v>
      </c>
      <c r="E146" s="26" t="s">
        <v>215</v>
      </c>
      <c r="F146" s="26"/>
      <c r="G146" s="39">
        <f>G147</f>
        <v>354.3</v>
      </c>
      <c r="H146" s="42">
        <f>H147</f>
        <v>0</v>
      </c>
      <c r="I146" s="17">
        <f t="shared" si="5"/>
        <v>0</v>
      </c>
      <c r="J146" s="18"/>
    </row>
    <row r="147" spans="1:10" ht="38.25">
      <c r="A147" s="13">
        <f t="shared" si="6"/>
        <v>139</v>
      </c>
      <c r="B147" s="34" t="s">
        <v>168</v>
      </c>
      <c r="C147" s="13">
        <v>901</v>
      </c>
      <c r="D147" s="26" t="s">
        <v>110</v>
      </c>
      <c r="E147" s="26" t="s">
        <v>215</v>
      </c>
      <c r="F147" s="26">
        <v>244</v>
      </c>
      <c r="G147" s="39">
        <v>354.3</v>
      </c>
      <c r="H147" s="42">
        <v>0</v>
      </c>
      <c r="I147" s="17">
        <f t="shared" si="5"/>
        <v>0</v>
      </c>
      <c r="J147" s="18"/>
    </row>
    <row r="148" spans="1:10" ht="12.75">
      <c r="A148" s="13">
        <f t="shared" si="6"/>
        <v>140</v>
      </c>
      <c r="B148" s="38" t="s">
        <v>111</v>
      </c>
      <c r="C148" s="6">
        <v>901</v>
      </c>
      <c r="D148" s="32" t="s">
        <v>112</v>
      </c>
      <c r="E148" s="32"/>
      <c r="F148" s="32"/>
      <c r="G148" s="22">
        <f>G149</f>
        <v>5313</v>
      </c>
      <c r="H148" s="77">
        <f>H149</f>
        <v>5313</v>
      </c>
      <c r="I148" s="16">
        <f t="shared" si="5"/>
        <v>100</v>
      </c>
      <c r="J148" s="18"/>
    </row>
    <row r="149" spans="1:10" ht="38.25">
      <c r="A149" s="13">
        <f t="shared" si="6"/>
        <v>141</v>
      </c>
      <c r="B149" s="34" t="s">
        <v>201</v>
      </c>
      <c r="C149" s="13">
        <v>901</v>
      </c>
      <c r="D149" s="26" t="s">
        <v>112</v>
      </c>
      <c r="E149" s="26" t="s">
        <v>176</v>
      </c>
      <c r="F149" s="32"/>
      <c r="G149" s="39">
        <f>G150</f>
        <v>5313</v>
      </c>
      <c r="H149" s="42">
        <f>H150</f>
        <v>5313</v>
      </c>
      <c r="I149" s="17">
        <f t="shared" si="5"/>
        <v>100</v>
      </c>
      <c r="J149" s="18"/>
    </row>
    <row r="150" spans="1:10" ht="38.25">
      <c r="A150" s="13">
        <f t="shared" si="6"/>
        <v>142</v>
      </c>
      <c r="B150" s="38" t="s">
        <v>22</v>
      </c>
      <c r="C150" s="6">
        <v>901</v>
      </c>
      <c r="D150" s="32" t="s">
        <v>112</v>
      </c>
      <c r="E150" s="32" t="s">
        <v>217</v>
      </c>
      <c r="F150" s="32"/>
      <c r="G150" s="22">
        <f>G151</f>
        <v>5313</v>
      </c>
      <c r="H150" s="77">
        <f>H151</f>
        <v>5313</v>
      </c>
      <c r="I150" s="16">
        <f t="shared" si="5"/>
        <v>100</v>
      </c>
      <c r="J150" s="18"/>
    </row>
    <row r="151" spans="1:10" ht="38.25">
      <c r="A151" s="13">
        <f t="shared" si="6"/>
        <v>143</v>
      </c>
      <c r="B151" s="34" t="s">
        <v>23</v>
      </c>
      <c r="C151" s="13">
        <v>901</v>
      </c>
      <c r="D151" s="26" t="s">
        <v>112</v>
      </c>
      <c r="E151" s="26" t="s">
        <v>218</v>
      </c>
      <c r="F151" s="26"/>
      <c r="G151" s="39">
        <f>G152</f>
        <v>5313</v>
      </c>
      <c r="H151" s="42">
        <f>H152</f>
        <v>5313</v>
      </c>
      <c r="I151" s="17">
        <f t="shared" si="5"/>
        <v>100</v>
      </c>
      <c r="J151" s="18"/>
    </row>
    <row r="152" spans="1:10" ht="12.75">
      <c r="A152" s="13">
        <f t="shared" si="6"/>
        <v>144</v>
      </c>
      <c r="B152" s="34" t="s">
        <v>106</v>
      </c>
      <c r="C152" s="13">
        <v>901</v>
      </c>
      <c r="D152" s="26" t="s">
        <v>112</v>
      </c>
      <c r="E152" s="26" t="s">
        <v>218</v>
      </c>
      <c r="F152" s="26">
        <v>540</v>
      </c>
      <c r="G152" s="39">
        <v>5313</v>
      </c>
      <c r="H152" s="42">
        <v>5313</v>
      </c>
      <c r="I152" s="17">
        <f t="shared" si="5"/>
        <v>100</v>
      </c>
      <c r="J152" s="18"/>
    </row>
    <row r="153" spans="1:10" ht="12.75">
      <c r="A153" s="13">
        <f t="shared" si="6"/>
        <v>145</v>
      </c>
      <c r="B153" s="38" t="s">
        <v>113</v>
      </c>
      <c r="C153" s="6">
        <v>901</v>
      </c>
      <c r="D153" s="32" t="s">
        <v>114</v>
      </c>
      <c r="E153" s="32"/>
      <c r="F153" s="32"/>
      <c r="G153" s="22">
        <f>G154</f>
        <v>54432.8</v>
      </c>
      <c r="H153" s="77">
        <f>H154</f>
        <v>51638.1</v>
      </c>
      <c r="I153" s="16">
        <f t="shared" si="5"/>
        <v>94.86577945650416</v>
      </c>
      <c r="J153" s="18"/>
    </row>
    <row r="154" spans="1:10" ht="38.25">
      <c r="A154" s="13">
        <f t="shared" si="6"/>
        <v>146</v>
      </c>
      <c r="B154" s="34" t="s">
        <v>201</v>
      </c>
      <c r="C154" s="13">
        <v>901</v>
      </c>
      <c r="D154" s="26" t="s">
        <v>114</v>
      </c>
      <c r="E154" s="26" t="s">
        <v>176</v>
      </c>
      <c r="F154" s="32"/>
      <c r="G154" s="39">
        <f>G155</f>
        <v>54432.8</v>
      </c>
      <c r="H154" s="42">
        <f>H155</f>
        <v>51638.1</v>
      </c>
      <c r="I154" s="17">
        <f t="shared" si="5"/>
        <v>94.86577945650416</v>
      </c>
      <c r="J154" s="18"/>
    </row>
    <row r="155" spans="1:10" ht="38.25">
      <c r="A155" s="13">
        <f t="shared" si="6"/>
        <v>147</v>
      </c>
      <c r="B155" s="38" t="s">
        <v>22</v>
      </c>
      <c r="C155" s="6">
        <v>901</v>
      </c>
      <c r="D155" s="32" t="s">
        <v>114</v>
      </c>
      <c r="E155" s="32" t="s">
        <v>217</v>
      </c>
      <c r="F155" s="32"/>
      <c r="G155" s="22">
        <f>G156+G158+G160+G162+G164</f>
        <v>54432.8</v>
      </c>
      <c r="H155" s="77">
        <f>H156+H158+H160+H162+H164</f>
        <v>51638.1</v>
      </c>
      <c r="I155" s="16">
        <f t="shared" si="5"/>
        <v>94.86577945650416</v>
      </c>
      <c r="J155" s="18"/>
    </row>
    <row r="156" spans="1:10" ht="51">
      <c r="A156" s="13">
        <f t="shared" si="6"/>
        <v>148</v>
      </c>
      <c r="B156" s="34" t="s">
        <v>24</v>
      </c>
      <c r="C156" s="13">
        <v>901</v>
      </c>
      <c r="D156" s="26" t="s">
        <v>114</v>
      </c>
      <c r="E156" s="26" t="s">
        <v>219</v>
      </c>
      <c r="F156" s="32"/>
      <c r="G156" s="39">
        <f>G157</f>
        <v>1600</v>
      </c>
      <c r="H156" s="42">
        <f>H157</f>
        <v>517.2</v>
      </c>
      <c r="I156" s="17">
        <f t="shared" si="5"/>
        <v>32.325</v>
      </c>
      <c r="J156" s="18"/>
    </row>
    <row r="157" spans="1:10" ht="38.25">
      <c r="A157" s="13">
        <f t="shared" si="6"/>
        <v>149</v>
      </c>
      <c r="B157" s="34" t="s">
        <v>168</v>
      </c>
      <c r="C157" s="13">
        <v>901</v>
      </c>
      <c r="D157" s="26" t="s">
        <v>114</v>
      </c>
      <c r="E157" s="26" t="s">
        <v>219</v>
      </c>
      <c r="F157" s="26">
        <v>244</v>
      </c>
      <c r="G157" s="39">
        <v>1600</v>
      </c>
      <c r="H157" s="42">
        <v>517.2</v>
      </c>
      <c r="I157" s="17">
        <f t="shared" si="5"/>
        <v>32.325</v>
      </c>
      <c r="J157" s="18"/>
    </row>
    <row r="158" spans="1:10" ht="51">
      <c r="A158" s="13">
        <f t="shared" si="6"/>
        <v>150</v>
      </c>
      <c r="B158" s="34" t="s">
        <v>25</v>
      </c>
      <c r="C158" s="13">
        <v>901</v>
      </c>
      <c r="D158" s="26" t="s">
        <v>114</v>
      </c>
      <c r="E158" s="26" t="s">
        <v>220</v>
      </c>
      <c r="F158" s="26"/>
      <c r="G158" s="42">
        <f>G159</f>
        <v>470.9</v>
      </c>
      <c r="H158" s="42">
        <f>H159</f>
        <v>470.9</v>
      </c>
      <c r="I158" s="17">
        <f t="shared" si="5"/>
        <v>100</v>
      </c>
      <c r="J158" s="18"/>
    </row>
    <row r="159" spans="1:10" ht="12.75">
      <c r="A159" s="13">
        <f t="shared" si="6"/>
        <v>151</v>
      </c>
      <c r="B159" s="34" t="s">
        <v>106</v>
      </c>
      <c r="C159" s="13">
        <v>901</v>
      </c>
      <c r="D159" s="26" t="s">
        <v>114</v>
      </c>
      <c r="E159" s="26" t="s">
        <v>220</v>
      </c>
      <c r="F159" s="26">
        <v>540</v>
      </c>
      <c r="G159" s="42">
        <v>470.9</v>
      </c>
      <c r="H159" s="42">
        <v>470.9</v>
      </c>
      <c r="I159" s="17">
        <f t="shared" si="5"/>
        <v>100</v>
      </c>
      <c r="J159" s="18"/>
    </row>
    <row r="160" spans="1:10" ht="51">
      <c r="A160" s="13">
        <f t="shared" si="6"/>
        <v>152</v>
      </c>
      <c r="B160" s="34" t="s">
        <v>221</v>
      </c>
      <c r="C160" s="13">
        <v>901</v>
      </c>
      <c r="D160" s="26" t="s">
        <v>114</v>
      </c>
      <c r="E160" s="26" t="s">
        <v>222</v>
      </c>
      <c r="F160" s="47"/>
      <c r="G160" s="42">
        <f>G161</f>
        <v>1711.9</v>
      </c>
      <c r="H160" s="42">
        <f>H161</f>
        <v>0</v>
      </c>
      <c r="I160" s="17">
        <f t="shared" si="5"/>
        <v>0</v>
      </c>
      <c r="J160" s="18"/>
    </row>
    <row r="161" spans="1:10" ht="38.25">
      <c r="A161" s="13">
        <f t="shared" si="6"/>
        <v>153</v>
      </c>
      <c r="B161" s="34" t="s">
        <v>61</v>
      </c>
      <c r="C161" s="13">
        <v>901</v>
      </c>
      <c r="D161" s="26" t="s">
        <v>114</v>
      </c>
      <c r="E161" s="26" t="s">
        <v>222</v>
      </c>
      <c r="F161" s="26">
        <v>243</v>
      </c>
      <c r="G161" s="42">
        <v>1711.9</v>
      </c>
      <c r="H161" s="42">
        <v>0</v>
      </c>
      <c r="I161" s="17">
        <f t="shared" si="5"/>
        <v>0</v>
      </c>
      <c r="J161" s="18"/>
    </row>
    <row r="162" spans="1:10" ht="25.5">
      <c r="A162" s="13">
        <f t="shared" si="6"/>
        <v>154</v>
      </c>
      <c r="B162" s="34" t="s">
        <v>365</v>
      </c>
      <c r="C162" s="13">
        <v>901</v>
      </c>
      <c r="D162" s="26" t="s">
        <v>114</v>
      </c>
      <c r="E162" s="26" t="s">
        <v>366</v>
      </c>
      <c r="F162" s="26"/>
      <c r="G162" s="39">
        <f>G163</f>
        <v>50000</v>
      </c>
      <c r="H162" s="42">
        <f>H163</f>
        <v>50000</v>
      </c>
      <c r="I162" s="17">
        <f t="shared" si="5"/>
        <v>100</v>
      </c>
      <c r="J162" s="18"/>
    </row>
    <row r="163" spans="1:10" ht="12.75">
      <c r="A163" s="13">
        <f t="shared" si="6"/>
        <v>155</v>
      </c>
      <c r="B163" s="34" t="s">
        <v>106</v>
      </c>
      <c r="C163" s="13">
        <v>901</v>
      </c>
      <c r="D163" s="26" t="s">
        <v>114</v>
      </c>
      <c r="E163" s="26" t="s">
        <v>366</v>
      </c>
      <c r="F163" s="26">
        <v>540</v>
      </c>
      <c r="G163" s="39">
        <v>50000</v>
      </c>
      <c r="H163" s="42">
        <v>50000</v>
      </c>
      <c r="I163" s="17">
        <f t="shared" si="5"/>
        <v>100</v>
      </c>
      <c r="J163" s="18"/>
    </row>
    <row r="164" spans="1:10" ht="25.5">
      <c r="A164" s="13">
        <f t="shared" si="6"/>
        <v>156</v>
      </c>
      <c r="B164" s="34" t="s">
        <v>367</v>
      </c>
      <c r="C164" s="13">
        <v>901</v>
      </c>
      <c r="D164" s="26" t="s">
        <v>114</v>
      </c>
      <c r="E164" s="26" t="s">
        <v>368</v>
      </c>
      <c r="F164" s="26"/>
      <c r="G164" s="39">
        <f>G165</f>
        <v>650</v>
      </c>
      <c r="H164" s="42">
        <f>H165</f>
        <v>650</v>
      </c>
      <c r="I164" s="17">
        <f t="shared" si="5"/>
        <v>100</v>
      </c>
      <c r="J164" s="18"/>
    </row>
    <row r="165" spans="1:10" ht="12.75">
      <c r="A165" s="13">
        <f t="shared" si="6"/>
        <v>157</v>
      </c>
      <c r="B165" s="34" t="s">
        <v>106</v>
      </c>
      <c r="C165" s="13">
        <v>901</v>
      </c>
      <c r="D165" s="26" t="s">
        <v>114</v>
      </c>
      <c r="E165" s="26" t="s">
        <v>368</v>
      </c>
      <c r="F165" s="26">
        <v>540</v>
      </c>
      <c r="G165" s="39">
        <v>650</v>
      </c>
      <c r="H165" s="42">
        <v>650</v>
      </c>
      <c r="I165" s="17">
        <f t="shared" si="5"/>
        <v>100</v>
      </c>
      <c r="J165" s="18"/>
    </row>
    <row r="166" spans="1:10" ht="25.5">
      <c r="A166" s="13">
        <f t="shared" si="6"/>
        <v>158</v>
      </c>
      <c r="B166" s="38" t="s">
        <v>115</v>
      </c>
      <c r="C166" s="6">
        <v>901</v>
      </c>
      <c r="D166" s="32" t="s">
        <v>116</v>
      </c>
      <c r="E166" s="32"/>
      <c r="F166" s="32"/>
      <c r="G166" s="22">
        <f>G167</f>
        <v>1299.7</v>
      </c>
      <c r="H166" s="77">
        <f>H167</f>
        <v>1266.9</v>
      </c>
      <c r="I166" s="16">
        <f t="shared" si="5"/>
        <v>97.47634069400631</v>
      </c>
      <c r="J166" s="18"/>
    </row>
    <row r="167" spans="1:10" ht="38.25">
      <c r="A167" s="13">
        <f t="shared" si="6"/>
        <v>159</v>
      </c>
      <c r="B167" s="34" t="s">
        <v>201</v>
      </c>
      <c r="C167" s="13">
        <v>901</v>
      </c>
      <c r="D167" s="26" t="s">
        <v>116</v>
      </c>
      <c r="E167" s="26" t="s">
        <v>176</v>
      </c>
      <c r="F167" s="32"/>
      <c r="G167" s="39">
        <f>G168+G175</f>
        <v>1299.7</v>
      </c>
      <c r="H167" s="42">
        <f>H168+H175</f>
        <v>1266.9</v>
      </c>
      <c r="I167" s="17">
        <f t="shared" si="5"/>
        <v>97.47634069400631</v>
      </c>
      <c r="J167" s="18"/>
    </row>
    <row r="168" spans="1:10" ht="38.25">
      <c r="A168" s="13">
        <f t="shared" si="6"/>
        <v>160</v>
      </c>
      <c r="B168" s="38" t="s">
        <v>19</v>
      </c>
      <c r="C168" s="6">
        <v>901</v>
      </c>
      <c r="D168" s="32" t="s">
        <v>116</v>
      </c>
      <c r="E168" s="32" t="s">
        <v>211</v>
      </c>
      <c r="F168" s="32"/>
      <c r="G168" s="22">
        <f>G169+G173+G171</f>
        <v>1091.7</v>
      </c>
      <c r="H168" s="77">
        <f>H169+H173+H171</f>
        <v>1091.7</v>
      </c>
      <c r="I168" s="16">
        <f t="shared" si="5"/>
        <v>100</v>
      </c>
      <c r="J168" s="18"/>
    </row>
    <row r="169" spans="1:10" ht="38.25">
      <c r="A169" s="13">
        <f t="shared" si="6"/>
        <v>161</v>
      </c>
      <c r="B169" s="34" t="s">
        <v>369</v>
      </c>
      <c r="C169" s="13">
        <v>901</v>
      </c>
      <c r="D169" s="26" t="s">
        <v>116</v>
      </c>
      <c r="E169" s="26" t="s">
        <v>370</v>
      </c>
      <c r="F169" s="26"/>
      <c r="G169" s="39">
        <f>G170</f>
        <v>50</v>
      </c>
      <c r="H169" s="42">
        <f>H170</f>
        <v>50</v>
      </c>
      <c r="I169" s="17">
        <f t="shared" si="5"/>
        <v>100</v>
      </c>
      <c r="J169" s="18"/>
    </row>
    <row r="170" spans="1:10" ht="102">
      <c r="A170" s="13">
        <f t="shared" si="6"/>
        <v>162</v>
      </c>
      <c r="B170" s="48" t="s">
        <v>371</v>
      </c>
      <c r="C170" s="13">
        <v>901</v>
      </c>
      <c r="D170" s="26" t="s">
        <v>116</v>
      </c>
      <c r="E170" s="26" t="s">
        <v>370</v>
      </c>
      <c r="F170" s="26">
        <v>633</v>
      </c>
      <c r="G170" s="39">
        <v>50</v>
      </c>
      <c r="H170" s="42">
        <v>50</v>
      </c>
      <c r="I170" s="17">
        <f t="shared" si="5"/>
        <v>100</v>
      </c>
      <c r="J170" s="18"/>
    </row>
    <row r="171" spans="1:10" ht="25.5">
      <c r="A171" s="13">
        <f t="shared" si="6"/>
        <v>163</v>
      </c>
      <c r="B171" s="34" t="s">
        <v>20</v>
      </c>
      <c r="C171" s="13">
        <v>901</v>
      </c>
      <c r="D171" s="26" t="s">
        <v>116</v>
      </c>
      <c r="E171" s="26" t="s">
        <v>212</v>
      </c>
      <c r="F171" s="26"/>
      <c r="G171" s="42">
        <f>SUM(G172:G172)</f>
        <v>941.7</v>
      </c>
      <c r="H171" s="42">
        <f>SUM(H172:H172)</f>
        <v>941.7</v>
      </c>
      <c r="I171" s="17">
        <f t="shared" si="5"/>
        <v>100</v>
      </c>
      <c r="J171" s="18"/>
    </row>
    <row r="172" spans="1:10" ht="63.75">
      <c r="A172" s="13">
        <f t="shared" si="6"/>
        <v>164</v>
      </c>
      <c r="B172" s="49" t="s">
        <v>372</v>
      </c>
      <c r="C172" s="13">
        <v>901</v>
      </c>
      <c r="D172" s="26" t="s">
        <v>116</v>
      </c>
      <c r="E172" s="26" t="s">
        <v>212</v>
      </c>
      <c r="F172" s="26">
        <v>811</v>
      </c>
      <c r="G172" s="42">
        <v>941.7</v>
      </c>
      <c r="H172" s="42">
        <v>941.7</v>
      </c>
      <c r="I172" s="17">
        <f t="shared" si="5"/>
        <v>100</v>
      </c>
      <c r="J172" s="18"/>
    </row>
    <row r="173" spans="1:10" ht="25.5">
      <c r="A173" s="13">
        <f t="shared" si="6"/>
        <v>165</v>
      </c>
      <c r="B173" s="34" t="s">
        <v>373</v>
      </c>
      <c r="C173" s="13">
        <v>901</v>
      </c>
      <c r="D173" s="26" t="s">
        <v>116</v>
      </c>
      <c r="E173" s="26" t="s">
        <v>374</v>
      </c>
      <c r="F173" s="26"/>
      <c r="G173" s="39">
        <f>G174</f>
        <v>100</v>
      </c>
      <c r="H173" s="42">
        <f>H174</f>
        <v>100</v>
      </c>
      <c r="I173" s="17">
        <f t="shared" si="5"/>
        <v>100</v>
      </c>
      <c r="J173" s="18"/>
    </row>
    <row r="174" spans="1:10" ht="38.25">
      <c r="A174" s="13">
        <f t="shared" si="6"/>
        <v>166</v>
      </c>
      <c r="B174" s="34" t="s">
        <v>168</v>
      </c>
      <c r="C174" s="13">
        <v>901</v>
      </c>
      <c r="D174" s="26" t="s">
        <v>116</v>
      </c>
      <c r="E174" s="26" t="s">
        <v>374</v>
      </c>
      <c r="F174" s="26">
        <v>244</v>
      </c>
      <c r="G174" s="39">
        <v>100</v>
      </c>
      <c r="H174" s="42">
        <v>100</v>
      </c>
      <c r="I174" s="17">
        <f t="shared" si="5"/>
        <v>100</v>
      </c>
      <c r="J174" s="18"/>
    </row>
    <row r="175" spans="1:10" ht="38.25">
      <c r="A175" s="13">
        <f t="shared" si="6"/>
        <v>167</v>
      </c>
      <c r="B175" s="38" t="s">
        <v>26</v>
      </c>
      <c r="C175" s="6">
        <v>901</v>
      </c>
      <c r="D175" s="32" t="s">
        <v>116</v>
      </c>
      <c r="E175" s="32" t="s">
        <v>187</v>
      </c>
      <c r="F175" s="32"/>
      <c r="G175" s="22">
        <f>G176</f>
        <v>208</v>
      </c>
      <c r="H175" s="77">
        <f>H176</f>
        <v>175.2</v>
      </c>
      <c r="I175" s="16">
        <f t="shared" si="5"/>
        <v>84.23076923076923</v>
      </c>
      <c r="J175" s="18"/>
    </row>
    <row r="176" spans="1:10" ht="38.25">
      <c r="A176" s="13">
        <f t="shared" si="6"/>
        <v>168</v>
      </c>
      <c r="B176" s="34" t="s">
        <v>223</v>
      </c>
      <c r="C176" s="13">
        <v>901</v>
      </c>
      <c r="D176" s="26" t="s">
        <v>116</v>
      </c>
      <c r="E176" s="26" t="s">
        <v>224</v>
      </c>
      <c r="F176" s="26"/>
      <c r="G176" s="42">
        <f>G177</f>
        <v>208</v>
      </c>
      <c r="H176" s="42">
        <f>H177</f>
        <v>175.2</v>
      </c>
      <c r="I176" s="17">
        <f t="shared" si="5"/>
        <v>84.23076923076923</v>
      </c>
      <c r="J176" s="18"/>
    </row>
    <row r="177" spans="1:10" ht="38.25">
      <c r="A177" s="13">
        <f t="shared" si="6"/>
        <v>169</v>
      </c>
      <c r="B177" s="34" t="s">
        <v>168</v>
      </c>
      <c r="C177" s="13">
        <v>901</v>
      </c>
      <c r="D177" s="26" t="s">
        <v>116</v>
      </c>
      <c r="E177" s="26" t="s">
        <v>224</v>
      </c>
      <c r="F177" s="26">
        <v>244</v>
      </c>
      <c r="G177" s="42">
        <v>208</v>
      </c>
      <c r="H177" s="42">
        <v>175.2</v>
      </c>
      <c r="I177" s="17">
        <f t="shared" si="5"/>
        <v>84.23076923076923</v>
      </c>
      <c r="J177" s="18"/>
    </row>
    <row r="178" spans="1:10" ht="25.5">
      <c r="A178" s="13">
        <f t="shared" si="6"/>
        <v>170</v>
      </c>
      <c r="B178" s="32" t="s">
        <v>117</v>
      </c>
      <c r="C178" s="6">
        <v>901</v>
      </c>
      <c r="D178" s="32" t="s">
        <v>118</v>
      </c>
      <c r="E178" s="32"/>
      <c r="F178" s="32"/>
      <c r="G178" s="22">
        <f>G179+G186+G207</f>
        <v>19854.5</v>
      </c>
      <c r="H178" s="77">
        <f>H179+H186+H207</f>
        <v>19779.6</v>
      </c>
      <c r="I178" s="16">
        <f t="shared" si="5"/>
        <v>99.62275554660151</v>
      </c>
      <c r="J178" s="18"/>
    </row>
    <row r="179" spans="1:10" ht="12.75">
      <c r="A179" s="13">
        <f t="shared" si="6"/>
        <v>171</v>
      </c>
      <c r="B179" s="38" t="s">
        <v>62</v>
      </c>
      <c r="C179" s="6">
        <v>901</v>
      </c>
      <c r="D179" s="32" t="s">
        <v>63</v>
      </c>
      <c r="E179" s="32"/>
      <c r="F179" s="32"/>
      <c r="G179" s="22">
        <f>G180</f>
        <v>4355</v>
      </c>
      <c r="H179" s="77">
        <f>H180</f>
        <v>4310</v>
      </c>
      <c r="I179" s="16">
        <f t="shared" si="5"/>
        <v>98.96670493685419</v>
      </c>
      <c r="J179" s="18"/>
    </row>
    <row r="180" spans="1:10" ht="38.25">
      <c r="A180" s="13">
        <f t="shared" si="6"/>
        <v>172</v>
      </c>
      <c r="B180" s="34" t="s">
        <v>201</v>
      </c>
      <c r="C180" s="13">
        <v>901</v>
      </c>
      <c r="D180" s="26" t="s">
        <v>63</v>
      </c>
      <c r="E180" s="26" t="s">
        <v>176</v>
      </c>
      <c r="F180" s="32"/>
      <c r="G180" s="39">
        <f>G181</f>
        <v>4355</v>
      </c>
      <c r="H180" s="42">
        <f>H181</f>
        <v>4310</v>
      </c>
      <c r="I180" s="17">
        <f t="shared" si="5"/>
        <v>98.96670493685419</v>
      </c>
      <c r="J180" s="18"/>
    </row>
    <row r="181" spans="1:10" ht="25.5">
      <c r="A181" s="13">
        <f t="shared" si="6"/>
        <v>173</v>
      </c>
      <c r="B181" s="38" t="s">
        <v>27</v>
      </c>
      <c r="C181" s="6">
        <v>901</v>
      </c>
      <c r="D181" s="32" t="s">
        <v>63</v>
      </c>
      <c r="E181" s="32" t="s">
        <v>225</v>
      </c>
      <c r="F181" s="32"/>
      <c r="G181" s="22">
        <f>G182+G184</f>
        <v>4355</v>
      </c>
      <c r="H181" s="77">
        <f>H182+H184</f>
        <v>4310</v>
      </c>
      <c r="I181" s="16">
        <f t="shared" si="5"/>
        <v>98.96670493685419</v>
      </c>
      <c r="J181" s="18"/>
    </row>
    <row r="182" spans="1:10" ht="25.5">
      <c r="A182" s="13">
        <f t="shared" si="6"/>
        <v>174</v>
      </c>
      <c r="B182" s="48" t="s">
        <v>28</v>
      </c>
      <c r="C182" s="26">
        <v>901</v>
      </c>
      <c r="D182" s="50" t="s">
        <v>63</v>
      </c>
      <c r="E182" s="50" t="s">
        <v>375</v>
      </c>
      <c r="F182" s="50"/>
      <c r="G182" s="42">
        <f>G183</f>
        <v>585</v>
      </c>
      <c r="H182" s="42">
        <f>H183</f>
        <v>540</v>
      </c>
      <c r="I182" s="17">
        <f t="shared" si="5"/>
        <v>92.3076923076923</v>
      </c>
      <c r="J182" s="18"/>
    </row>
    <row r="183" spans="1:10" ht="12.75">
      <c r="A183" s="13">
        <f t="shared" si="6"/>
        <v>175</v>
      </c>
      <c r="B183" s="48" t="s">
        <v>30</v>
      </c>
      <c r="C183" s="26">
        <v>901</v>
      </c>
      <c r="D183" s="50" t="s">
        <v>63</v>
      </c>
      <c r="E183" s="50" t="s">
        <v>375</v>
      </c>
      <c r="F183" s="50">
        <v>540</v>
      </c>
      <c r="G183" s="42">
        <v>585</v>
      </c>
      <c r="H183" s="42">
        <v>540</v>
      </c>
      <c r="I183" s="17">
        <f t="shared" si="5"/>
        <v>92.3076923076923</v>
      </c>
      <c r="J183" s="18"/>
    </row>
    <row r="184" spans="1:10" ht="25.5">
      <c r="A184" s="13">
        <f t="shared" si="6"/>
        <v>176</v>
      </c>
      <c r="B184" s="34" t="s">
        <v>226</v>
      </c>
      <c r="C184" s="13">
        <v>901</v>
      </c>
      <c r="D184" s="26" t="s">
        <v>63</v>
      </c>
      <c r="E184" s="26" t="s">
        <v>227</v>
      </c>
      <c r="F184" s="26"/>
      <c r="G184" s="39">
        <f>G185</f>
        <v>3770</v>
      </c>
      <c r="H184" s="42">
        <f>H185</f>
        <v>3770</v>
      </c>
      <c r="I184" s="17">
        <f t="shared" si="5"/>
        <v>100</v>
      </c>
      <c r="J184" s="18"/>
    </row>
    <row r="185" spans="1:10" ht="12.75">
      <c r="A185" s="13">
        <f t="shared" si="6"/>
        <v>177</v>
      </c>
      <c r="B185" s="34" t="s">
        <v>30</v>
      </c>
      <c r="C185" s="26">
        <v>901</v>
      </c>
      <c r="D185" s="26" t="s">
        <v>63</v>
      </c>
      <c r="E185" s="26" t="s">
        <v>227</v>
      </c>
      <c r="F185" s="26">
        <v>540</v>
      </c>
      <c r="G185" s="39">
        <v>3770</v>
      </c>
      <c r="H185" s="42">
        <v>3770</v>
      </c>
      <c r="I185" s="17">
        <f t="shared" si="5"/>
        <v>100</v>
      </c>
      <c r="J185" s="18"/>
    </row>
    <row r="186" spans="1:10" ht="12.75">
      <c r="A186" s="13">
        <f t="shared" si="6"/>
        <v>178</v>
      </c>
      <c r="B186" s="38" t="s">
        <v>119</v>
      </c>
      <c r="C186" s="32">
        <v>901</v>
      </c>
      <c r="D186" s="32" t="s">
        <v>120</v>
      </c>
      <c r="E186" s="32"/>
      <c r="F186" s="32"/>
      <c r="G186" s="22">
        <f>G187+G204</f>
        <v>13555.499999999998</v>
      </c>
      <c r="H186" s="77">
        <f>H187+H204</f>
        <v>13525.6</v>
      </c>
      <c r="I186" s="16">
        <f t="shared" si="5"/>
        <v>99.77942532551364</v>
      </c>
      <c r="J186" s="18"/>
    </row>
    <row r="187" spans="1:10" ht="38.25">
      <c r="A187" s="13">
        <f t="shared" si="6"/>
        <v>179</v>
      </c>
      <c r="B187" s="34" t="s">
        <v>201</v>
      </c>
      <c r="C187" s="26">
        <v>901</v>
      </c>
      <c r="D187" s="26" t="s">
        <v>120</v>
      </c>
      <c r="E187" s="26" t="s">
        <v>176</v>
      </c>
      <c r="F187" s="32"/>
      <c r="G187" s="39">
        <f>G188+G199</f>
        <v>13227.499999999998</v>
      </c>
      <c r="H187" s="42">
        <f>H188+H199</f>
        <v>13197.6</v>
      </c>
      <c r="I187" s="17">
        <f t="shared" si="5"/>
        <v>99.77395577395579</v>
      </c>
      <c r="J187" s="18"/>
    </row>
    <row r="188" spans="1:10" ht="25.5">
      <c r="A188" s="13">
        <f t="shared" si="6"/>
        <v>180</v>
      </c>
      <c r="B188" s="38" t="s">
        <v>27</v>
      </c>
      <c r="C188" s="6">
        <v>901</v>
      </c>
      <c r="D188" s="32" t="s">
        <v>120</v>
      </c>
      <c r="E188" s="32" t="s">
        <v>225</v>
      </c>
      <c r="F188" s="32"/>
      <c r="G188" s="22">
        <f>G189+G191+G193+G195+G197</f>
        <v>10730.099999999999</v>
      </c>
      <c r="H188" s="77">
        <f>H189+H191+H193+H195+H197</f>
        <v>10700.2</v>
      </c>
      <c r="I188" s="16">
        <f t="shared" si="5"/>
        <v>99.72134462866144</v>
      </c>
      <c r="J188" s="18"/>
    </row>
    <row r="189" spans="1:10" ht="38.25">
      <c r="A189" s="13">
        <f t="shared" si="6"/>
        <v>181</v>
      </c>
      <c r="B189" s="34" t="s">
        <v>29</v>
      </c>
      <c r="C189" s="26">
        <v>901</v>
      </c>
      <c r="D189" s="26" t="s">
        <v>120</v>
      </c>
      <c r="E189" s="26">
        <v>170223050</v>
      </c>
      <c r="F189" s="32"/>
      <c r="G189" s="42">
        <f>G190</f>
        <v>46.2</v>
      </c>
      <c r="H189" s="42">
        <f>H190</f>
        <v>16.3</v>
      </c>
      <c r="I189" s="17">
        <f t="shared" si="5"/>
        <v>35.28138528138528</v>
      </c>
      <c r="J189" s="18"/>
    </row>
    <row r="190" spans="1:10" ht="38.25">
      <c r="A190" s="13">
        <f t="shared" si="6"/>
        <v>182</v>
      </c>
      <c r="B190" s="34" t="s">
        <v>168</v>
      </c>
      <c r="C190" s="26">
        <v>901</v>
      </c>
      <c r="D190" s="26" t="s">
        <v>120</v>
      </c>
      <c r="E190" s="26">
        <v>170223050</v>
      </c>
      <c r="F190" s="26">
        <v>244</v>
      </c>
      <c r="G190" s="42">
        <v>46.2</v>
      </c>
      <c r="H190" s="42">
        <v>16.3</v>
      </c>
      <c r="I190" s="17">
        <f t="shared" si="5"/>
        <v>35.28138528138528</v>
      </c>
      <c r="J190" s="18"/>
    </row>
    <row r="191" spans="1:10" ht="25.5">
      <c r="A191" s="13">
        <f t="shared" si="6"/>
        <v>183</v>
      </c>
      <c r="B191" s="34" t="s">
        <v>376</v>
      </c>
      <c r="C191" s="26">
        <v>901</v>
      </c>
      <c r="D191" s="26" t="s">
        <v>120</v>
      </c>
      <c r="E191" s="26" t="s">
        <v>377</v>
      </c>
      <c r="F191" s="26"/>
      <c r="G191" s="39">
        <f>G192</f>
        <v>4000</v>
      </c>
      <c r="H191" s="42">
        <f>H192</f>
        <v>4000</v>
      </c>
      <c r="I191" s="17">
        <f t="shared" si="5"/>
        <v>100</v>
      </c>
      <c r="J191" s="18"/>
    </row>
    <row r="192" spans="1:10" ht="12.75">
      <c r="A192" s="13">
        <f t="shared" si="6"/>
        <v>184</v>
      </c>
      <c r="B192" s="34" t="s">
        <v>106</v>
      </c>
      <c r="C192" s="26">
        <v>901</v>
      </c>
      <c r="D192" s="26" t="s">
        <v>120</v>
      </c>
      <c r="E192" s="26" t="s">
        <v>377</v>
      </c>
      <c r="F192" s="26">
        <v>540</v>
      </c>
      <c r="G192" s="39">
        <v>4000</v>
      </c>
      <c r="H192" s="42">
        <v>4000</v>
      </c>
      <c r="I192" s="17">
        <f t="shared" si="5"/>
        <v>100</v>
      </c>
      <c r="J192" s="18"/>
    </row>
    <row r="193" spans="1:10" ht="76.5">
      <c r="A193" s="13">
        <f t="shared" si="6"/>
        <v>185</v>
      </c>
      <c r="B193" s="34" t="s">
        <v>378</v>
      </c>
      <c r="C193" s="26">
        <v>901</v>
      </c>
      <c r="D193" s="26" t="s">
        <v>120</v>
      </c>
      <c r="E193" s="26" t="s">
        <v>379</v>
      </c>
      <c r="F193" s="32"/>
      <c r="G193" s="39">
        <f>G194</f>
        <v>1200</v>
      </c>
      <c r="H193" s="42">
        <f>H194</f>
        <v>1200</v>
      </c>
      <c r="I193" s="17">
        <f t="shared" si="5"/>
        <v>100</v>
      </c>
      <c r="J193" s="18"/>
    </row>
    <row r="194" spans="1:10" ht="12.75">
      <c r="A194" s="13">
        <f t="shared" si="6"/>
        <v>186</v>
      </c>
      <c r="B194" s="34" t="s">
        <v>30</v>
      </c>
      <c r="C194" s="26">
        <v>901</v>
      </c>
      <c r="D194" s="26" t="s">
        <v>120</v>
      </c>
      <c r="E194" s="26" t="s">
        <v>379</v>
      </c>
      <c r="F194" s="26">
        <v>540</v>
      </c>
      <c r="G194" s="39">
        <v>1200</v>
      </c>
      <c r="H194" s="42">
        <v>1200</v>
      </c>
      <c r="I194" s="17">
        <f t="shared" si="5"/>
        <v>100</v>
      </c>
      <c r="J194" s="18"/>
    </row>
    <row r="195" spans="1:10" ht="76.5">
      <c r="A195" s="13">
        <f t="shared" si="6"/>
        <v>187</v>
      </c>
      <c r="B195" s="34" t="s">
        <v>380</v>
      </c>
      <c r="C195" s="26">
        <v>901</v>
      </c>
      <c r="D195" s="26" t="s">
        <v>120</v>
      </c>
      <c r="E195" s="26" t="s">
        <v>381</v>
      </c>
      <c r="F195" s="32"/>
      <c r="G195" s="39">
        <f>G196</f>
        <v>1300</v>
      </c>
      <c r="H195" s="42">
        <f>H196</f>
        <v>1300</v>
      </c>
      <c r="I195" s="17">
        <f t="shared" si="5"/>
        <v>100</v>
      </c>
      <c r="J195" s="18"/>
    </row>
    <row r="196" spans="1:10" ht="12.75">
      <c r="A196" s="13">
        <f t="shared" si="6"/>
        <v>188</v>
      </c>
      <c r="B196" s="34" t="s">
        <v>30</v>
      </c>
      <c r="C196" s="26">
        <v>901</v>
      </c>
      <c r="D196" s="26" t="s">
        <v>120</v>
      </c>
      <c r="E196" s="26" t="s">
        <v>381</v>
      </c>
      <c r="F196" s="26">
        <v>540</v>
      </c>
      <c r="G196" s="39">
        <v>1300</v>
      </c>
      <c r="H196" s="42">
        <v>1300</v>
      </c>
      <c r="I196" s="17">
        <f t="shared" si="5"/>
        <v>100</v>
      </c>
      <c r="J196" s="18"/>
    </row>
    <row r="197" spans="1:10" ht="38.25">
      <c r="A197" s="13">
        <f t="shared" si="6"/>
        <v>189</v>
      </c>
      <c r="B197" s="34" t="s">
        <v>382</v>
      </c>
      <c r="C197" s="26">
        <v>901</v>
      </c>
      <c r="D197" s="26" t="s">
        <v>120</v>
      </c>
      <c r="E197" s="26" t="s">
        <v>383</v>
      </c>
      <c r="F197" s="32"/>
      <c r="G197" s="39">
        <f>G198</f>
        <v>4183.9</v>
      </c>
      <c r="H197" s="42">
        <f>H198</f>
        <v>4183.9</v>
      </c>
      <c r="I197" s="17">
        <f t="shared" si="5"/>
        <v>100</v>
      </c>
      <c r="J197" s="18"/>
    </row>
    <row r="198" spans="1:10" ht="12.75">
      <c r="A198" s="13">
        <f t="shared" si="6"/>
        <v>190</v>
      </c>
      <c r="B198" s="34" t="s">
        <v>30</v>
      </c>
      <c r="C198" s="26">
        <v>901</v>
      </c>
      <c r="D198" s="26" t="s">
        <v>120</v>
      </c>
      <c r="E198" s="26" t="s">
        <v>383</v>
      </c>
      <c r="F198" s="26">
        <v>540</v>
      </c>
      <c r="G198" s="39">
        <v>4183.9</v>
      </c>
      <c r="H198" s="42">
        <v>4183.9</v>
      </c>
      <c r="I198" s="17">
        <f t="shared" si="5"/>
        <v>100</v>
      </c>
      <c r="J198" s="18"/>
    </row>
    <row r="199" spans="1:10" ht="38.25">
      <c r="A199" s="13">
        <f t="shared" si="6"/>
        <v>191</v>
      </c>
      <c r="B199" s="38" t="s">
        <v>26</v>
      </c>
      <c r="C199" s="32">
        <v>901</v>
      </c>
      <c r="D199" s="32" t="s">
        <v>120</v>
      </c>
      <c r="E199" s="32" t="s">
        <v>187</v>
      </c>
      <c r="F199" s="32"/>
      <c r="G199" s="22">
        <f>G200+G202</f>
        <v>2497.4</v>
      </c>
      <c r="H199" s="77">
        <f>H200+H202</f>
        <v>2497.4</v>
      </c>
      <c r="I199" s="16">
        <f t="shared" si="5"/>
        <v>100</v>
      </c>
      <c r="J199" s="18"/>
    </row>
    <row r="200" spans="1:10" ht="12.75">
      <c r="A200" s="13">
        <f t="shared" si="6"/>
        <v>192</v>
      </c>
      <c r="B200" s="34" t="s">
        <v>31</v>
      </c>
      <c r="C200" s="26">
        <v>901</v>
      </c>
      <c r="D200" s="26" t="s">
        <v>120</v>
      </c>
      <c r="E200" s="26" t="s">
        <v>228</v>
      </c>
      <c r="F200" s="26"/>
      <c r="G200" s="42">
        <f>G201</f>
        <v>1154.4</v>
      </c>
      <c r="H200" s="42">
        <f>H201</f>
        <v>1154.4</v>
      </c>
      <c r="I200" s="17">
        <f aca="true" t="shared" si="7" ref="I200:I223">H200/G200*100</f>
        <v>100</v>
      </c>
      <c r="J200" s="18"/>
    </row>
    <row r="201" spans="1:10" ht="38.25">
      <c r="A201" s="13">
        <f t="shared" si="6"/>
        <v>193</v>
      </c>
      <c r="B201" s="34" t="s">
        <v>168</v>
      </c>
      <c r="C201" s="26">
        <v>901</v>
      </c>
      <c r="D201" s="26" t="s">
        <v>120</v>
      </c>
      <c r="E201" s="26" t="s">
        <v>228</v>
      </c>
      <c r="F201" s="26">
        <v>244</v>
      </c>
      <c r="G201" s="42">
        <v>1154.4</v>
      </c>
      <c r="H201" s="42">
        <v>1154.4</v>
      </c>
      <c r="I201" s="17">
        <f t="shared" si="7"/>
        <v>100</v>
      </c>
      <c r="J201" s="18"/>
    </row>
    <row r="202" spans="1:10" ht="38.25">
      <c r="A202" s="13">
        <f t="shared" si="6"/>
        <v>194</v>
      </c>
      <c r="B202" s="51" t="s">
        <v>384</v>
      </c>
      <c r="C202" s="26">
        <v>901</v>
      </c>
      <c r="D202" s="26" t="s">
        <v>120</v>
      </c>
      <c r="E202" s="26" t="s">
        <v>385</v>
      </c>
      <c r="F202" s="26"/>
      <c r="G202" s="42">
        <f>G203</f>
        <v>1343</v>
      </c>
      <c r="H202" s="42">
        <f>H203</f>
        <v>1343</v>
      </c>
      <c r="I202" s="17">
        <f t="shared" si="7"/>
        <v>100</v>
      </c>
      <c r="J202" s="18"/>
    </row>
    <row r="203" spans="1:10" ht="38.25">
      <c r="A203" s="13">
        <f aca="true" t="shared" si="8" ref="A203:A266">A202+1</f>
        <v>195</v>
      </c>
      <c r="B203" s="34" t="s">
        <v>168</v>
      </c>
      <c r="C203" s="26">
        <v>901</v>
      </c>
      <c r="D203" s="26" t="s">
        <v>120</v>
      </c>
      <c r="E203" s="26" t="s">
        <v>385</v>
      </c>
      <c r="F203" s="26">
        <v>244</v>
      </c>
      <c r="G203" s="42">
        <v>1343</v>
      </c>
      <c r="H203" s="42">
        <v>1343</v>
      </c>
      <c r="I203" s="17">
        <f t="shared" si="7"/>
        <v>100</v>
      </c>
      <c r="J203" s="18"/>
    </row>
    <row r="204" spans="1:10" ht="12.75">
      <c r="A204" s="13">
        <f t="shared" si="8"/>
        <v>196</v>
      </c>
      <c r="B204" s="52" t="s">
        <v>6</v>
      </c>
      <c r="C204" s="32">
        <v>901</v>
      </c>
      <c r="D204" s="32" t="s">
        <v>120</v>
      </c>
      <c r="E204" s="6" t="s">
        <v>172</v>
      </c>
      <c r="F204" s="53"/>
      <c r="G204" s="54">
        <f>G205</f>
        <v>328</v>
      </c>
      <c r="H204" s="54">
        <f>H205</f>
        <v>328</v>
      </c>
      <c r="I204" s="16">
        <f t="shared" si="7"/>
        <v>100</v>
      </c>
      <c r="J204" s="18"/>
    </row>
    <row r="205" spans="1:10" ht="25.5">
      <c r="A205" s="13">
        <f t="shared" si="8"/>
        <v>197</v>
      </c>
      <c r="B205" s="55" t="s">
        <v>386</v>
      </c>
      <c r="C205" s="26">
        <v>901</v>
      </c>
      <c r="D205" s="26" t="s">
        <v>120</v>
      </c>
      <c r="E205" s="13" t="s">
        <v>387</v>
      </c>
      <c r="F205" s="56"/>
      <c r="G205" s="57">
        <f>G206</f>
        <v>328</v>
      </c>
      <c r="H205" s="57">
        <f>H206</f>
        <v>328</v>
      </c>
      <c r="I205" s="17">
        <f t="shared" si="7"/>
        <v>100</v>
      </c>
      <c r="J205" s="18"/>
    </row>
    <row r="206" spans="1:10" ht="12.75">
      <c r="A206" s="13">
        <f t="shared" si="8"/>
        <v>198</v>
      </c>
      <c r="B206" s="34" t="s">
        <v>30</v>
      </c>
      <c r="C206" s="26">
        <v>901</v>
      </c>
      <c r="D206" s="26" t="s">
        <v>120</v>
      </c>
      <c r="E206" s="13" t="s">
        <v>387</v>
      </c>
      <c r="F206" s="26">
        <v>540</v>
      </c>
      <c r="G206" s="57">
        <v>328</v>
      </c>
      <c r="H206" s="57">
        <v>328</v>
      </c>
      <c r="I206" s="17">
        <f t="shared" si="7"/>
        <v>100</v>
      </c>
      <c r="J206" s="18"/>
    </row>
    <row r="207" spans="1:10" ht="12.75">
      <c r="A207" s="13">
        <f t="shared" si="8"/>
        <v>199</v>
      </c>
      <c r="B207" s="38" t="s">
        <v>229</v>
      </c>
      <c r="C207" s="32">
        <v>901</v>
      </c>
      <c r="D207" s="32" t="s">
        <v>230</v>
      </c>
      <c r="E207" s="32"/>
      <c r="F207" s="32"/>
      <c r="G207" s="22">
        <f>G208</f>
        <v>1944</v>
      </c>
      <c r="H207" s="77">
        <f>H208</f>
        <v>1944</v>
      </c>
      <c r="I207" s="16">
        <f t="shared" si="7"/>
        <v>100</v>
      </c>
      <c r="J207" s="18"/>
    </row>
    <row r="208" spans="1:10" ht="38.25">
      <c r="A208" s="13">
        <f t="shared" si="8"/>
        <v>200</v>
      </c>
      <c r="B208" s="34" t="s">
        <v>201</v>
      </c>
      <c r="C208" s="26">
        <v>901</v>
      </c>
      <c r="D208" s="26" t="s">
        <v>230</v>
      </c>
      <c r="E208" s="26" t="s">
        <v>176</v>
      </c>
      <c r="F208" s="32"/>
      <c r="G208" s="39">
        <f>G209</f>
        <v>1944</v>
      </c>
      <c r="H208" s="42">
        <f>H209</f>
        <v>1944</v>
      </c>
      <c r="I208" s="17">
        <f t="shared" si="7"/>
        <v>100</v>
      </c>
      <c r="J208" s="18"/>
    </row>
    <row r="209" spans="1:10" ht="25.5">
      <c r="A209" s="13">
        <f t="shared" si="8"/>
        <v>201</v>
      </c>
      <c r="B209" s="38" t="s">
        <v>27</v>
      </c>
      <c r="C209" s="32">
        <v>901</v>
      </c>
      <c r="D209" s="32" t="s">
        <v>230</v>
      </c>
      <c r="E209" s="32" t="s">
        <v>225</v>
      </c>
      <c r="F209" s="32"/>
      <c r="G209" s="22">
        <f>G210+G212</f>
        <v>1944</v>
      </c>
      <c r="H209" s="77">
        <f>H210+H212</f>
        <v>1944</v>
      </c>
      <c r="I209" s="16">
        <f t="shared" si="7"/>
        <v>100</v>
      </c>
      <c r="J209" s="18"/>
    </row>
    <row r="210" spans="1:10" ht="25.5">
      <c r="A210" s="13">
        <f t="shared" si="8"/>
        <v>202</v>
      </c>
      <c r="B210" s="58" t="s">
        <v>231</v>
      </c>
      <c r="C210" s="26">
        <v>901</v>
      </c>
      <c r="D210" s="26" t="s">
        <v>230</v>
      </c>
      <c r="E210" s="50" t="s">
        <v>232</v>
      </c>
      <c r="F210" s="50"/>
      <c r="G210" s="39">
        <f>G211</f>
        <v>1460.4</v>
      </c>
      <c r="H210" s="42">
        <f>H211</f>
        <v>1460.4</v>
      </c>
      <c r="I210" s="17">
        <f t="shared" si="7"/>
        <v>100</v>
      </c>
      <c r="J210" s="18"/>
    </row>
    <row r="211" spans="1:10" ht="12.75">
      <c r="A211" s="13">
        <f t="shared" si="8"/>
        <v>203</v>
      </c>
      <c r="B211" s="48" t="s">
        <v>30</v>
      </c>
      <c r="C211" s="26">
        <v>901</v>
      </c>
      <c r="D211" s="26" t="s">
        <v>230</v>
      </c>
      <c r="E211" s="50" t="s">
        <v>232</v>
      </c>
      <c r="F211" s="50">
        <v>540</v>
      </c>
      <c r="G211" s="39">
        <v>1460.4</v>
      </c>
      <c r="H211" s="42">
        <v>1460.4</v>
      </c>
      <c r="I211" s="17">
        <f t="shared" si="7"/>
        <v>100</v>
      </c>
      <c r="J211" s="18"/>
    </row>
    <row r="212" spans="1:10" ht="25.5">
      <c r="A212" s="13">
        <f t="shared" si="8"/>
        <v>204</v>
      </c>
      <c r="B212" s="58" t="s">
        <v>231</v>
      </c>
      <c r="C212" s="26">
        <v>901</v>
      </c>
      <c r="D212" s="26" t="s">
        <v>230</v>
      </c>
      <c r="E212" s="50" t="s">
        <v>233</v>
      </c>
      <c r="F212" s="50"/>
      <c r="G212" s="39">
        <f>G213</f>
        <v>483.6</v>
      </c>
      <c r="H212" s="42">
        <f>H213</f>
        <v>483.6</v>
      </c>
      <c r="I212" s="17">
        <f t="shared" si="7"/>
        <v>100</v>
      </c>
      <c r="J212" s="18"/>
    </row>
    <row r="213" spans="1:10" ht="12.75">
      <c r="A213" s="13">
        <f t="shared" si="8"/>
        <v>205</v>
      </c>
      <c r="B213" s="48" t="s">
        <v>30</v>
      </c>
      <c r="C213" s="26">
        <v>901</v>
      </c>
      <c r="D213" s="26" t="s">
        <v>230</v>
      </c>
      <c r="E213" s="50" t="s">
        <v>233</v>
      </c>
      <c r="F213" s="50">
        <v>540</v>
      </c>
      <c r="G213" s="39">
        <v>483.6</v>
      </c>
      <c r="H213" s="42">
        <v>483.6</v>
      </c>
      <c r="I213" s="17">
        <f t="shared" si="7"/>
        <v>100</v>
      </c>
      <c r="J213" s="18"/>
    </row>
    <row r="214" spans="1:10" ht="12.75">
      <c r="A214" s="13">
        <f t="shared" si="8"/>
        <v>206</v>
      </c>
      <c r="B214" s="32" t="s">
        <v>121</v>
      </c>
      <c r="C214" s="32">
        <v>901</v>
      </c>
      <c r="D214" s="32" t="s">
        <v>122</v>
      </c>
      <c r="E214" s="32"/>
      <c r="F214" s="32"/>
      <c r="G214" s="22">
        <f>G215</f>
        <v>278.3</v>
      </c>
      <c r="H214" s="77">
        <f>H215</f>
        <v>278.3</v>
      </c>
      <c r="I214" s="16">
        <f t="shared" si="7"/>
        <v>100</v>
      </c>
      <c r="J214" s="18"/>
    </row>
    <row r="215" spans="1:10" ht="25.5">
      <c r="A215" s="13">
        <f t="shared" si="8"/>
        <v>207</v>
      </c>
      <c r="B215" s="38" t="s">
        <v>234</v>
      </c>
      <c r="C215" s="32">
        <v>901</v>
      </c>
      <c r="D215" s="32" t="s">
        <v>123</v>
      </c>
      <c r="E215" s="32"/>
      <c r="F215" s="32"/>
      <c r="G215" s="22">
        <f>G216</f>
        <v>278.3</v>
      </c>
      <c r="H215" s="77">
        <f>H216</f>
        <v>278.3</v>
      </c>
      <c r="I215" s="16">
        <f t="shared" si="7"/>
        <v>100</v>
      </c>
      <c r="J215" s="18"/>
    </row>
    <row r="216" spans="1:10" ht="38.25">
      <c r="A216" s="13">
        <f t="shared" si="8"/>
        <v>208</v>
      </c>
      <c r="B216" s="34" t="s">
        <v>201</v>
      </c>
      <c r="C216" s="26">
        <v>901</v>
      </c>
      <c r="D216" s="26" t="s">
        <v>123</v>
      </c>
      <c r="E216" s="26" t="s">
        <v>176</v>
      </c>
      <c r="F216" s="32"/>
      <c r="G216" s="39">
        <f>G217</f>
        <v>278.3</v>
      </c>
      <c r="H216" s="42">
        <f>H217</f>
        <v>278.3</v>
      </c>
      <c r="I216" s="17">
        <f t="shared" si="7"/>
        <v>100</v>
      </c>
      <c r="J216" s="18"/>
    </row>
    <row r="217" spans="1:10" ht="38.25">
      <c r="A217" s="13">
        <f t="shared" si="8"/>
        <v>209</v>
      </c>
      <c r="B217" s="59" t="s">
        <v>21</v>
      </c>
      <c r="C217" s="32">
        <v>901</v>
      </c>
      <c r="D217" s="32" t="s">
        <v>123</v>
      </c>
      <c r="E217" s="32" t="s">
        <v>216</v>
      </c>
      <c r="F217" s="32"/>
      <c r="G217" s="22">
        <f>G218+G220+G222</f>
        <v>278.3</v>
      </c>
      <c r="H217" s="77">
        <f>H218+H220+H222</f>
        <v>278.3</v>
      </c>
      <c r="I217" s="16">
        <f t="shared" si="7"/>
        <v>100</v>
      </c>
      <c r="J217" s="18"/>
    </row>
    <row r="218" spans="1:10" ht="38.25">
      <c r="A218" s="13">
        <f t="shared" si="8"/>
        <v>210</v>
      </c>
      <c r="B218" s="34" t="s">
        <v>388</v>
      </c>
      <c r="C218" s="26">
        <v>901</v>
      </c>
      <c r="D218" s="26" t="s">
        <v>123</v>
      </c>
      <c r="E218" s="26" t="s">
        <v>235</v>
      </c>
      <c r="F218" s="26"/>
      <c r="G218" s="42">
        <f>G219</f>
        <v>229</v>
      </c>
      <c r="H218" s="42">
        <f>H219</f>
        <v>229</v>
      </c>
      <c r="I218" s="17">
        <f t="shared" si="7"/>
        <v>100</v>
      </c>
      <c r="J218" s="18"/>
    </row>
    <row r="219" spans="1:10" ht="38.25">
      <c r="A219" s="13">
        <f t="shared" si="8"/>
        <v>211</v>
      </c>
      <c r="B219" s="34" t="s">
        <v>61</v>
      </c>
      <c r="C219" s="26">
        <v>901</v>
      </c>
      <c r="D219" s="26" t="s">
        <v>123</v>
      </c>
      <c r="E219" s="26" t="s">
        <v>235</v>
      </c>
      <c r="F219" s="26">
        <v>243</v>
      </c>
      <c r="G219" s="42">
        <v>229</v>
      </c>
      <c r="H219" s="42">
        <v>229</v>
      </c>
      <c r="I219" s="17">
        <f t="shared" si="7"/>
        <v>100</v>
      </c>
      <c r="J219" s="18"/>
    </row>
    <row r="220" spans="1:10" ht="38.25">
      <c r="A220" s="13">
        <f t="shared" si="8"/>
        <v>212</v>
      </c>
      <c r="B220" s="34" t="s">
        <v>32</v>
      </c>
      <c r="C220" s="26">
        <v>901</v>
      </c>
      <c r="D220" s="26" t="s">
        <v>123</v>
      </c>
      <c r="E220" s="26" t="s">
        <v>236</v>
      </c>
      <c r="F220" s="26"/>
      <c r="G220" s="42">
        <f>G221</f>
        <v>15.4</v>
      </c>
      <c r="H220" s="42">
        <f>H221</f>
        <v>15.4</v>
      </c>
      <c r="I220" s="17">
        <f t="shared" si="7"/>
        <v>100</v>
      </c>
      <c r="J220" s="18"/>
    </row>
    <row r="221" spans="1:10" ht="38.25">
      <c r="A221" s="13">
        <f t="shared" si="8"/>
        <v>213</v>
      </c>
      <c r="B221" s="34" t="s">
        <v>168</v>
      </c>
      <c r="C221" s="26">
        <v>901</v>
      </c>
      <c r="D221" s="26" t="s">
        <v>123</v>
      </c>
      <c r="E221" s="26" t="s">
        <v>236</v>
      </c>
      <c r="F221" s="26">
        <v>244</v>
      </c>
      <c r="G221" s="42">
        <v>15.4</v>
      </c>
      <c r="H221" s="42">
        <v>15.4</v>
      </c>
      <c r="I221" s="17">
        <f t="shared" si="7"/>
        <v>100</v>
      </c>
      <c r="J221" s="18"/>
    </row>
    <row r="222" spans="1:10" ht="38.25">
      <c r="A222" s="13">
        <f t="shared" si="8"/>
        <v>214</v>
      </c>
      <c r="B222" s="34" t="s">
        <v>33</v>
      </c>
      <c r="C222" s="13">
        <v>901</v>
      </c>
      <c r="D222" s="26" t="s">
        <v>123</v>
      </c>
      <c r="E222" s="26" t="s">
        <v>237</v>
      </c>
      <c r="F222" s="32"/>
      <c r="G222" s="42">
        <f>G223</f>
        <v>33.9</v>
      </c>
      <c r="H222" s="42">
        <f>H223</f>
        <v>33.9</v>
      </c>
      <c r="I222" s="17">
        <f t="shared" si="7"/>
        <v>100</v>
      </c>
      <c r="J222" s="18"/>
    </row>
    <row r="223" spans="1:10" ht="38.25">
      <c r="A223" s="13">
        <f t="shared" si="8"/>
        <v>215</v>
      </c>
      <c r="B223" s="34" t="s">
        <v>168</v>
      </c>
      <c r="C223" s="13">
        <v>901</v>
      </c>
      <c r="D223" s="26" t="s">
        <v>123</v>
      </c>
      <c r="E223" s="26" t="s">
        <v>237</v>
      </c>
      <c r="F223" s="26">
        <v>244</v>
      </c>
      <c r="G223" s="42">
        <v>33.9</v>
      </c>
      <c r="H223" s="42">
        <v>33.9</v>
      </c>
      <c r="I223" s="17">
        <f t="shared" si="7"/>
        <v>100</v>
      </c>
      <c r="J223" s="18"/>
    </row>
    <row r="224" spans="1:10" ht="12.75">
      <c r="A224" s="13">
        <f t="shared" si="8"/>
        <v>216</v>
      </c>
      <c r="B224" s="23" t="s">
        <v>124</v>
      </c>
      <c r="C224" s="6">
        <v>901</v>
      </c>
      <c r="D224" s="6" t="s">
        <v>125</v>
      </c>
      <c r="E224" s="32"/>
      <c r="F224" s="6"/>
      <c r="G224" s="22">
        <f aca="true" t="shared" si="9" ref="G224:H226">G225</f>
        <v>407.5</v>
      </c>
      <c r="H224" s="22">
        <f t="shared" si="9"/>
        <v>407.5</v>
      </c>
      <c r="I224" s="16">
        <f aca="true" t="shared" si="10" ref="I224:I260">H224/G224*100</f>
        <v>100</v>
      </c>
      <c r="J224" s="18"/>
    </row>
    <row r="225" spans="1:10" ht="12.75">
      <c r="A225" s="13">
        <f t="shared" si="8"/>
        <v>217</v>
      </c>
      <c r="B225" s="21" t="s">
        <v>389</v>
      </c>
      <c r="C225" s="6">
        <v>901</v>
      </c>
      <c r="D225" s="6" t="s">
        <v>129</v>
      </c>
      <c r="E225" s="32"/>
      <c r="F225" s="6"/>
      <c r="G225" s="29">
        <f t="shared" si="9"/>
        <v>407.5</v>
      </c>
      <c r="H225" s="29">
        <f t="shared" si="9"/>
        <v>407.5</v>
      </c>
      <c r="I225" s="16">
        <f t="shared" si="10"/>
        <v>100</v>
      </c>
      <c r="J225" s="18"/>
    </row>
    <row r="226" spans="1:10" ht="38.25">
      <c r="A226" s="13">
        <f t="shared" si="8"/>
        <v>218</v>
      </c>
      <c r="B226" s="25" t="s">
        <v>325</v>
      </c>
      <c r="C226" s="13">
        <v>901</v>
      </c>
      <c r="D226" s="13" t="s">
        <v>129</v>
      </c>
      <c r="E226" s="26" t="s">
        <v>176</v>
      </c>
      <c r="F226" s="13"/>
      <c r="G226" s="28">
        <f t="shared" si="9"/>
        <v>407.5</v>
      </c>
      <c r="H226" s="28">
        <f t="shared" si="9"/>
        <v>407.5</v>
      </c>
      <c r="I226" s="17">
        <f t="shared" si="10"/>
        <v>100</v>
      </c>
      <c r="J226" s="18"/>
    </row>
    <row r="227" spans="1:10" ht="38.25">
      <c r="A227" s="13">
        <f t="shared" si="8"/>
        <v>219</v>
      </c>
      <c r="B227" s="21" t="s">
        <v>390</v>
      </c>
      <c r="C227" s="6">
        <v>901</v>
      </c>
      <c r="D227" s="6" t="s">
        <v>129</v>
      </c>
      <c r="E227" s="32" t="s">
        <v>238</v>
      </c>
      <c r="F227" s="6"/>
      <c r="G227" s="29">
        <f>G228+G230+G232</f>
        <v>407.5</v>
      </c>
      <c r="H227" s="29">
        <f>H228+H230+H232</f>
        <v>407.5</v>
      </c>
      <c r="I227" s="16">
        <f t="shared" si="10"/>
        <v>100</v>
      </c>
      <c r="J227" s="18"/>
    </row>
    <row r="228" spans="1:10" ht="51">
      <c r="A228" s="13">
        <f t="shared" si="8"/>
        <v>220</v>
      </c>
      <c r="B228" s="25" t="s">
        <v>34</v>
      </c>
      <c r="C228" s="13">
        <v>901</v>
      </c>
      <c r="D228" s="13" t="s">
        <v>129</v>
      </c>
      <c r="E228" s="26" t="s">
        <v>239</v>
      </c>
      <c r="F228" s="13"/>
      <c r="G228" s="28">
        <f>G229</f>
        <v>227.4</v>
      </c>
      <c r="H228" s="28">
        <f>H229</f>
        <v>227.4</v>
      </c>
      <c r="I228" s="17">
        <f t="shared" si="10"/>
        <v>100</v>
      </c>
      <c r="J228" s="18"/>
    </row>
    <row r="229" spans="1:10" ht="38.25">
      <c r="A229" s="13">
        <f t="shared" si="8"/>
        <v>221</v>
      </c>
      <c r="B229" s="25" t="s">
        <v>168</v>
      </c>
      <c r="C229" s="13">
        <v>901</v>
      </c>
      <c r="D229" s="13" t="s">
        <v>129</v>
      </c>
      <c r="E229" s="26" t="s">
        <v>239</v>
      </c>
      <c r="F229" s="13">
        <v>244</v>
      </c>
      <c r="G229" s="28">
        <v>227.4</v>
      </c>
      <c r="H229" s="28">
        <v>227.4</v>
      </c>
      <c r="I229" s="17">
        <f t="shared" si="10"/>
        <v>100</v>
      </c>
      <c r="J229" s="18"/>
    </row>
    <row r="230" spans="1:10" ht="76.5">
      <c r="A230" s="13">
        <f t="shared" si="8"/>
        <v>222</v>
      </c>
      <c r="B230" s="25" t="s">
        <v>391</v>
      </c>
      <c r="C230" s="13">
        <v>901</v>
      </c>
      <c r="D230" s="13" t="s">
        <v>129</v>
      </c>
      <c r="E230" s="26" t="s">
        <v>240</v>
      </c>
      <c r="F230" s="13"/>
      <c r="G230" s="28">
        <f>G231</f>
        <v>123.1</v>
      </c>
      <c r="H230" s="28">
        <f>H231</f>
        <v>123.1</v>
      </c>
      <c r="I230" s="17">
        <f t="shared" si="10"/>
        <v>100</v>
      </c>
      <c r="J230" s="18"/>
    </row>
    <row r="231" spans="1:10" ht="38.25">
      <c r="A231" s="13">
        <f t="shared" si="8"/>
        <v>223</v>
      </c>
      <c r="B231" s="25" t="s">
        <v>168</v>
      </c>
      <c r="C231" s="13">
        <v>901</v>
      </c>
      <c r="D231" s="13" t="s">
        <v>129</v>
      </c>
      <c r="E231" s="26" t="s">
        <v>240</v>
      </c>
      <c r="F231" s="13">
        <v>244</v>
      </c>
      <c r="G231" s="28">
        <v>123.1</v>
      </c>
      <c r="H231" s="28">
        <v>123.1</v>
      </c>
      <c r="I231" s="17">
        <f t="shared" si="10"/>
        <v>100</v>
      </c>
      <c r="J231" s="18"/>
    </row>
    <row r="232" spans="1:10" ht="25.5">
      <c r="A232" s="13">
        <f t="shared" si="8"/>
        <v>224</v>
      </c>
      <c r="B232" s="25" t="s">
        <v>392</v>
      </c>
      <c r="C232" s="13">
        <v>901</v>
      </c>
      <c r="D232" s="13" t="s">
        <v>129</v>
      </c>
      <c r="E232" s="26" t="s">
        <v>393</v>
      </c>
      <c r="F232" s="13"/>
      <c r="G232" s="28">
        <f>G233</f>
        <v>57</v>
      </c>
      <c r="H232" s="28">
        <f>H233</f>
        <v>57</v>
      </c>
      <c r="I232" s="17">
        <f t="shared" si="10"/>
        <v>100</v>
      </c>
      <c r="J232" s="18"/>
    </row>
    <row r="233" spans="1:10" ht="38.25">
      <c r="A233" s="13">
        <f t="shared" si="8"/>
        <v>225</v>
      </c>
      <c r="B233" s="25" t="s">
        <v>168</v>
      </c>
      <c r="C233" s="13">
        <v>901</v>
      </c>
      <c r="D233" s="13" t="s">
        <v>129</v>
      </c>
      <c r="E233" s="26" t="s">
        <v>393</v>
      </c>
      <c r="F233" s="13">
        <v>244</v>
      </c>
      <c r="G233" s="28">
        <v>57</v>
      </c>
      <c r="H233" s="28">
        <v>57</v>
      </c>
      <c r="I233" s="17">
        <f t="shared" si="10"/>
        <v>100</v>
      </c>
      <c r="J233" s="18"/>
    </row>
    <row r="234" spans="1:10" ht="12.75">
      <c r="A234" s="13">
        <f t="shared" si="8"/>
        <v>226</v>
      </c>
      <c r="B234" s="23" t="s">
        <v>130</v>
      </c>
      <c r="C234" s="6">
        <v>901</v>
      </c>
      <c r="D234" s="6" t="s">
        <v>131</v>
      </c>
      <c r="E234" s="32"/>
      <c r="F234" s="6"/>
      <c r="G234" s="22">
        <f>G237</f>
        <v>7989.6</v>
      </c>
      <c r="H234" s="24">
        <f>H237</f>
        <v>7989.6</v>
      </c>
      <c r="I234" s="16">
        <f t="shared" si="10"/>
        <v>100</v>
      </c>
      <c r="J234" s="18"/>
    </row>
    <row r="235" spans="1:10" ht="12.75">
      <c r="A235" s="13">
        <f t="shared" si="8"/>
        <v>227</v>
      </c>
      <c r="B235" s="21" t="s">
        <v>35</v>
      </c>
      <c r="C235" s="6">
        <v>901</v>
      </c>
      <c r="D235" s="6" t="s">
        <v>36</v>
      </c>
      <c r="E235" s="32"/>
      <c r="F235" s="6"/>
      <c r="G235" s="22">
        <f>G237</f>
        <v>7989.6</v>
      </c>
      <c r="H235" s="24">
        <f>H237</f>
        <v>7989.6</v>
      </c>
      <c r="I235" s="16">
        <f t="shared" si="10"/>
        <v>100</v>
      </c>
      <c r="J235" s="18"/>
    </row>
    <row r="236" spans="1:10" ht="38.25">
      <c r="A236" s="13">
        <f t="shared" si="8"/>
        <v>228</v>
      </c>
      <c r="B236" s="25" t="s">
        <v>394</v>
      </c>
      <c r="C236" s="13">
        <v>901</v>
      </c>
      <c r="D236" s="13" t="s">
        <v>36</v>
      </c>
      <c r="E236" s="26" t="s">
        <v>176</v>
      </c>
      <c r="F236" s="13"/>
      <c r="G236" s="28">
        <f>G237</f>
        <v>7989.6</v>
      </c>
      <c r="H236" s="27">
        <f>H237</f>
        <v>7989.6</v>
      </c>
      <c r="I236" s="17">
        <f t="shared" si="10"/>
        <v>100</v>
      </c>
      <c r="J236" s="18"/>
    </row>
    <row r="237" spans="1:10" ht="38.25">
      <c r="A237" s="13">
        <f t="shared" si="8"/>
        <v>229</v>
      </c>
      <c r="B237" s="21" t="s">
        <v>395</v>
      </c>
      <c r="C237" s="6">
        <v>901</v>
      </c>
      <c r="D237" s="6" t="s">
        <v>36</v>
      </c>
      <c r="E237" s="32" t="s">
        <v>241</v>
      </c>
      <c r="F237" s="13"/>
      <c r="G237" s="29">
        <f>G238+G240+G242+G244+G246+G248+G250+G252+G254+G256</f>
        <v>7989.6</v>
      </c>
      <c r="H237" s="24">
        <f>H238+H240+H242+H244+H246+H248+H250+H252+H254+H256</f>
        <v>7989.6</v>
      </c>
      <c r="I237" s="16">
        <f t="shared" si="10"/>
        <v>100</v>
      </c>
      <c r="J237" s="18"/>
    </row>
    <row r="238" spans="1:10" ht="25.5">
      <c r="A238" s="13">
        <f t="shared" si="8"/>
        <v>230</v>
      </c>
      <c r="B238" s="25" t="s">
        <v>37</v>
      </c>
      <c r="C238" s="13">
        <v>901</v>
      </c>
      <c r="D238" s="13" t="s">
        <v>36</v>
      </c>
      <c r="E238" s="26" t="s">
        <v>242</v>
      </c>
      <c r="F238" s="13"/>
      <c r="G238" s="28">
        <f>G239</f>
        <v>326.4</v>
      </c>
      <c r="H238" s="27">
        <f>H239</f>
        <v>326.4</v>
      </c>
      <c r="I238" s="17">
        <f t="shared" si="10"/>
        <v>100</v>
      </c>
      <c r="J238" s="18"/>
    </row>
    <row r="239" spans="1:10" ht="38.25">
      <c r="A239" s="13">
        <f t="shared" si="8"/>
        <v>231</v>
      </c>
      <c r="B239" s="36" t="s">
        <v>168</v>
      </c>
      <c r="C239" s="13">
        <v>901</v>
      </c>
      <c r="D239" s="13" t="s">
        <v>36</v>
      </c>
      <c r="E239" s="26" t="s">
        <v>242</v>
      </c>
      <c r="F239" s="13">
        <v>244</v>
      </c>
      <c r="G239" s="28">
        <v>326.4</v>
      </c>
      <c r="H239" s="27">
        <v>326.4</v>
      </c>
      <c r="I239" s="17">
        <f t="shared" si="10"/>
        <v>100</v>
      </c>
      <c r="J239" s="18"/>
    </row>
    <row r="240" spans="1:10" ht="25.5">
      <c r="A240" s="13">
        <f t="shared" si="8"/>
        <v>232</v>
      </c>
      <c r="B240" s="25" t="s">
        <v>396</v>
      </c>
      <c r="C240" s="13">
        <v>901</v>
      </c>
      <c r="D240" s="13" t="s">
        <v>36</v>
      </c>
      <c r="E240" s="26" t="s">
        <v>397</v>
      </c>
      <c r="F240" s="13"/>
      <c r="G240" s="28">
        <f>G241</f>
        <v>198</v>
      </c>
      <c r="H240" s="27">
        <f>H241</f>
        <v>198</v>
      </c>
      <c r="I240" s="17">
        <f t="shared" si="10"/>
        <v>100</v>
      </c>
      <c r="J240" s="18"/>
    </row>
    <row r="241" spans="1:10" ht="12.75">
      <c r="A241" s="13">
        <f t="shared" si="8"/>
        <v>233</v>
      </c>
      <c r="B241" s="36" t="s">
        <v>106</v>
      </c>
      <c r="C241" s="13">
        <v>901</v>
      </c>
      <c r="D241" s="13" t="s">
        <v>36</v>
      </c>
      <c r="E241" s="26" t="s">
        <v>397</v>
      </c>
      <c r="F241" s="13">
        <v>540</v>
      </c>
      <c r="G241" s="28">
        <v>198</v>
      </c>
      <c r="H241" s="27">
        <v>198</v>
      </c>
      <c r="I241" s="17">
        <f t="shared" si="10"/>
        <v>100</v>
      </c>
      <c r="J241" s="18"/>
    </row>
    <row r="242" spans="1:10" ht="140.25">
      <c r="A242" s="13">
        <f t="shared" si="8"/>
        <v>234</v>
      </c>
      <c r="B242" s="34" t="s">
        <v>398</v>
      </c>
      <c r="C242" s="13">
        <v>901</v>
      </c>
      <c r="D242" s="26" t="s">
        <v>36</v>
      </c>
      <c r="E242" s="26" t="s">
        <v>399</v>
      </c>
      <c r="F242" s="26"/>
      <c r="G242" s="27">
        <f>G243</f>
        <v>37</v>
      </c>
      <c r="H242" s="27">
        <f>H243</f>
        <v>37</v>
      </c>
      <c r="I242" s="17">
        <f t="shared" si="10"/>
        <v>100</v>
      </c>
      <c r="J242" s="18"/>
    </row>
    <row r="243" spans="1:10" ht="12.75">
      <c r="A243" s="13">
        <f t="shared" si="8"/>
        <v>235</v>
      </c>
      <c r="B243" s="34" t="s">
        <v>106</v>
      </c>
      <c r="C243" s="13">
        <v>901</v>
      </c>
      <c r="D243" s="26" t="s">
        <v>36</v>
      </c>
      <c r="E243" s="26" t="s">
        <v>399</v>
      </c>
      <c r="F243" s="26">
        <v>540</v>
      </c>
      <c r="G243" s="27">
        <v>37</v>
      </c>
      <c r="H243" s="27">
        <v>37</v>
      </c>
      <c r="I243" s="17">
        <f t="shared" si="10"/>
        <v>100</v>
      </c>
      <c r="J243" s="18"/>
    </row>
    <row r="244" spans="1:10" ht="25.5">
      <c r="A244" s="13">
        <f t="shared" si="8"/>
        <v>236</v>
      </c>
      <c r="B244" s="25" t="s">
        <v>38</v>
      </c>
      <c r="C244" s="13">
        <v>901</v>
      </c>
      <c r="D244" s="13" t="s">
        <v>36</v>
      </c>
      <c r="E244" s="26" t="s">
        <v>244</v>
      </c>
      <c r="F244" s="13"/>
      <c r="G244" s="28">
        <f>G245</f>
        <v>152</v>
      </c>
      <c r="H244" s="27">
        <f>H245</f>
        <v>152</v>
      </c>
      <c r="I244" s="17">
        <f t="shared" si="10"/>
        <v>100</v>
      </c>
      <c r="J244" s="18"/>
    </row>
    <row r="245" spans="1:10" ht="12.75">
      <c r="A245" s="13">
        <f t="shared" si="8"/>
        <v>237</v>
      </c>
      <c r="B245" s="25" t="s">
        <v>106</v>
      </c>
      <c r="C245" s="13">
        <v>901</v>
      </c>
      <c r="D245" s="13" t="s">
        <v>36</v>
      </c>
      <c r="E245" s="26" t="s">
        <v>244</v>
      </c>
      <c r="F245" s="13">
        <v>540</v>
      </c>
      <c r="G245" s="28">
        <v>152</v>
      </c>
      <c r="H245" s="27">
        <v>152</v>
      </c>
      <c r="I245" s="17">
        <f t="shared" si="10"/>
        <v>100</v>
      </c>
      <c r="J245" s="18"/>
    </row>
    <row r="246" spans="1:10" ht="38.25">
      <c r="A246" s="13">
        <f t="shared" si="8"/>
        <v>238</v>
      </c>
      <c r="B246" s="25" t="s">
        <v>400</v>
      </c>
      <c r="C246" s="13">
        <v>901</v>
      </c>
      <c r="D246" s="13" t="s">
        <v>36</v>
      </c>
      <c r="E246" s="26" t="s">
        <v>245</v>
      </c>
      <c r="F246" s="13"/>
      <c r="G246" s="28">
        <f>G247</f>
        <v>140</v>
      </c>
      <c r="H246" s="27">
        <f>H247</f>
        <v>140</v>
      </c>
      <c r="I246" s="17">
        <f t="shared" si="10"/>
        <v>100</v>
      </c>
      <c r="J246" s="18"/>
    </row>
    <row r="247" spans="1:10" ht="12.75">
      <c r="A247" s="13">
        <f t="shared" si="8"/>
        <v>239</v>
      </c>
      <c r="B247" s="25" t="s">
        <v>106</v>
      </c>
      <c r="C247" s="13">
        <v>901</v>
      </c>
      <c r="D247" s="13" t="s">
        <v>36</v>
      </c>
      <c r="E247" s="26" t="s">
        <v>245</v>
      </c>
      <c r="F247" s="13">
        <v>540</v>
      </c>
      <c r="G247" s="28">
        <v>140</v>
      </c>
      <c r="H247" s="27">
        <v>140</v>
      </c>
      <c r="I247" s="17">
        <f t="shared" si="10"/>
        <v>100</v>
      </c>
      <c r="J247" s="18"/>
    </row>
    <row r="248" spans="1:10" ht="38.25">
      <c r="A248" s="13">
        <f t="shared" si="8"/>
        <v>240</v>
      </c>
      <c r="B248" s="25" t="s">
        <v>401</v>
      </c>
      <c r="C248" s="13">
        <v>901</v>
      </c>
      <c r="D248" s="13" t="s">
        <v>36</v>
      </c>
      <c r="E248" s="26" t="s">
        <v>402</v>
      </c>
      <c r="F248" s="13"/>
      <c r="G248" s="28">
        <f>G249</f>
        <v>399.3</v>
      </c>
      <c r="H248" s="27">
        <f>H249</f>
        <v>399.3</v>
      </c>
      <c r="I248" s="17">
        <f t="shared" si="10"/>
        <v>100</v>
      </c>
      <c r="J248" s="18"/>
    </row>
    <row r="249" spans="1:10" ht="25.5">
      <c r="A249" s="13">
        <f t="shared" si="8"/>
        <v>241</v>
      </c>
      <c r="B249" s="25" t="s">
        <v>243</v>
      </c>
      <c r="C249" s="13">
        <v>901</v>
      </c>
      <c r="D249" s="13" t="s">
        <v>36</v>
      </c>
      <c r="E249" s="26" t="s">
        <v>402</v>
      </c>
      <c r="F249" s="13">
        <v>612</v>
      </c>
      <c r="G249" s="28">
        <v>399.3</v>
      </c>
      <c r="H249" s="27">
        <v>399.3</v>
      </c>
      <c r="I249" s="17">
        <f t="shared" si="10"/>
        <v>100</v>
      </c>
      <c r="J249" s="18"/>
    </row>
    <row r="250" spans="1:10" ht="25.5">
      <c r="A250" s="13">
        <f t="shared" si="8"/>
        <v>242</v>
      </c>
      <c r="B250" s="25" t="s">
        <v>403</v>
      </c>
      <c r="C250" s="13">
        <v>901</v>
      </c>
      <c r="D250" s="13" t="s">
        <v>36</v>
      </c>
      <c r="E250" s="26" t="s">
        <v>246</v>
      </c>
      <c r="F250" s="13"/>
      <c r="G250" s="28">
        <f>G251</f>
        <v>3798.9</v>
      </c>
      <c r="H250" s="27">
        <f>H251</f>
        <v>3798.9</v>
      </c>
      <c r="I250" s="17">
        <f t="shared" si="10"/>
        <v>100</v>
      </c>
      <c r="J250" s="18"/>
    </row>
    <row r="251" spans="1:10" ht="63.75">
      <c r="A251" s="13">
        <f t="shared" si="8"/>
        <v>243</v>
      </c>
      <c r="B251" s="25" t="s">
        <v>247</v>
      </c>
      <c r="C251" s="13">
        <v>901</v>
      </c>
      <c r="D251" s="13" t="s">
        <v>36</v>
      </c>
      <c r="E251" s="26" t="s">
        <v>246</v>
      </c>
      <c r="F251" s="13">
        <v>611</v>
      </c>
      <c r="G251" s="28">
        <v>3798.9</v>
      </c>
      <c r="H251" s="27">
        <v>3798.9</v>
      </c>
      <c r="I251" s="17">
        <f t="shared" si="10"/>
        <v>100</v>
      </c>
      <c r="J251" s="18"/>
    </row>
    <row r="252" spans="1:10" ht="25.5">
      <c r="A252" s="13">
        <f t="shared" si="8"/>
        <v>244</v>
      </c>
      <c r="B252" s="25" t="s">
        <v>404</v>
      </c>
      <c r="C252" s="13">
        <v>901</v>
      </c>
      <c r="D252" s="13" t="s">
        <v>36</v>
      </c>
      <c r="E252" s="26" t="s">
        <v>405</v>
      </c>
      <c r="F252" s="13"/>
      <c r="G252" s="28">
        <f>G253</f>
        <v>360</v>
      </c>
      <c r="H252" s="27">
        <f>H253</f>
        <v>360</v>
      </c>
      <c r="I252" s="17">
        <f t="shared" si="10"/>
        <v>100</v>
      </c>
      <c r="J252" s="18"/>
    </row>
    <row r="253" spans="1:10" ht="12.75">
      <c r="A253" s="13">
        <f t="shared" si="8"/>
        <v>245</v>
      </c>
      <c r="B253" s="25" t="s">
        <v>106</v>
      </c>
      <c r="C253" s="13">
        <v>901</v>
      </c>
      <c r="D253" s="13" t="s">
        <v>36</v>
      </c>
      <c r="E253" s="26" t="s">
        <v>405</v>
      </c>
      <c r="F253" s="13">
        <v>540</v>
      </c>
      <c r="G253" s="28">
        <v>360</v>
      </c>
      <c r="H253" s="27">
        <v>360</v>
      </c>
      <c r="I253" s="17">
        <f t="shared" si="10"/>
        <v>100</v>
      </c>
      <c r="J253" s="18"/>
    </row>
    <row r="254" spans="1:10" ht="38.25">
      <c r="A254" s="13">
        <f t="shared" si="8"/>
        <v>246</v>
      </c>
      <c r="B254" s="25" t="s">
        <v>406</v>
      </c>
      <c r="C254" s="13">
        <v>901</v>
      </c>
      <c r="D254" s="13" t="s">
        <v>36</v>
      </c>
      <c r="E254" s="26" t="s">
        <v>407</v>
      </c>
      <c r="F254" s="13"/>
      <c r="G254" s="28">
        <f>G255</f>
        <v>230</v>
      </c>
      <c r="H254" s="27">
        <f>H255</f>
        <v>230</v>
      </c>
      <c r="I254" s="17">
        <f t="shared" si="10"/>
        <v>100</v>
      </c>
      <c r="J254" s="18"/>
    </row>
    <row r="255" spans="1:10" ht="12.75">
      <c r="A255" s="13">
        <f t="shared" si="8"/>
        <v>247</v>
      </c>
      <c r="B255" s="25" t="s">
        <v>106</v>
      </c>
      <c r="C255" s="13">
        <v>901</v>
      </c>
      <c r="D255" s="13" t="s">
        <v>36</v>
      </c>
      <c r="E255" s="26" t="s">
        <v>407</v>
      </c>
      <c r="F255" s="13">
        <v>540</v>
      </c>
      <c r="G255" s="28">
        <v>230</v>
      </c>
      <c r="H255" s="27">
        <v>230</v>
      </c>
      <c r="I255" s="17">
        <f t="shared" si="10"/>
        <v>100</v>
      </c>
      <c r="J255" s="18"/>
    </row>
    <row r="256" spans="1:10" ht="38.25">
      <c r="A256" s="13">
        <f t="shared" si="8"/>
        <v>248</v>
      </c>
      <c r="B256" s="34" t="s">
        <v>408</v>
      </c>
      <c r="C256" s="13">
        <v>901</v>
      </c>
      <c r="D256" s="26" t="s">
        <v>36</v>
      </c>
      <c r="E256" s="26" t="s">
        <v>409</v>
      </c>
      <c r="F256" s="26"/>
      <c r="G256" s="27">
        <f>G257+G258</f>
        <v>2348</v>
      </c>
      <c r="H256" s="27">
        <f>H257+H258</f>
        <v>2348</v>
      </c>
      <c r="I256" s="17">
        <f t="shared" si="10"/>
        <v>100</v>
      </c>
      <c r="J256" s="18"/>
    </row>
    <row r="257" spans="1:10" ht="12.75">
      <c r="A257" s="13">
        <f t="shared" si="8"/>
        <v>249</v>
      </c>
      <c r="B257" s="34" t="s">
        <v>106</v>
      </c>
      <c r="C257" s="13">
        <v>901</v>
      </c>
      <c r="D257" s="26" t="s">
        <v>36</v>
      </c>
      <c r="E257" s="26" t="s">
        <v>409</v>
      </c>
      <c r="F257" s="26">
        <v>540</v>
      </c>
      <c r="G257" s="27">
        <v>2117.6</v>
      </c>
      <c r="H257" s="27">
        <v>2117.6</v>
      </c>
      <c r="I257" s="17">
        <f t="shared" si="10"/>
        <v>100</v>
      </c>
      <c r="J257" s="18"/>
    </row>
    <row r="258" spans="1:10" ht="63.75">
      <c r="A258" s="13">
        <f t="shared" si="8"/>
        <v>250</v>
      </c>
      <c r="B258" s="34" t="s">
        <v>247</v>
      </c>
      <c r="C258" s="13"/>
      <c r="D258" s="26"/>
      <c r="E258" s="26"/>
      <c r="F258" s="26">
        <v>611</v>
      </c>
      <c r="G258" s="27">
        <v>230.4</v>
      </c>
      <c r="H258" s="27">
        <v>230.4</v>
      </c>
      <c r="I258" s="17">
        <f t="shared" si="10"/>
        <v>100</v>
      </c>
      <c r="J258" s="18"/>
    </row>
    <row r="259" spans="1:10" ht="12.75">
      <c r="A259" s="13">
        <f t="shared" si="8"/>
        <v>251</v>
      </c>
      <c r="B259" s="60" t="s">
        <v>132</v>
      </c>
      <c r="C259" s="32">
        <v>901</v>
      </c>
      <c r="D259" s="32" t="s">
        <v>133</v>
      </c>
      <c r="E259" s="32"/>
      <c r="F259" s="32"/>
      <c r="G259" s="22">
        <f>G260+G285</f>
        <v>94540.7</v>
      </c>
      <c r="H259" s="24">
        <f>H260+H285</f>
        <v>89335.1</v>
      </c>
      <c r="I259" s="16">
        <f t="shared" si="10"/>
        <v>94.49380002475125</v>
      </c>
      <c r="J259" s="18"/>
    </row>
    <row r="260" spans="1:10" ht="12.75">
      <c r="A260" s="13">
        <f t="shared" si="8"/>
        <v>252</v>
      </c>
      <c r="B260" s="21" t="s">
        <v>134</v>
      </c>
      <c r="C260" s="6">
        <v>901</v>
      </c>
      <c r="D260" s="6" t="s">
        <v>135</v>
      </c>
      <c r="E260" s="32"/>
      <c r="F260" s="6"/>
      <c r="G260" s="29">
        <f>G261</f>
        <v>90211.2</v>
      </c>
      <c r="H260" s="24">
        <f>H261</f>
        <v>85026.5</v>
      </c>
      <c r="I260" s="16">
        <f t="shared" si="10"/>
        <v>94.25270919797099</v>
      </c>
      <c r="J260" s="18"/>
    </row>
    <row r="261" spans="1:10" ht="38.25">
      <c r="A261" s="13">
        <f t="shared" si="8"/>
        <v>253</v>
      </c>
      <c r="B261" s="25" t="s">
        <v>340</v>
      </c>
      <c r="C261" s="13">
        <v>901</v>
      </c>
      <c r="D261" s="13" t="s">
        <v>135</v>
      </c>
      <c r="E261" s="26" t="s">
        <v>176</v>
      </c>
      <c r="F261" s="13"/>
      <c r="G261" s="28">
        <f>G262+G275+G280</f>
        <v>90211.2</v>
      </c>
      <c r="H261" s="27">
        <f>H262+H275+H280</f>
        <v>85026.5</v>
      </c>
      <c r="I261" s="17">
        <f aca="true" t="shared" si="11" ref="I261:I324">H261/G261*100</f>
        <v>94.25270919797099</v>
      </c>
      <c r="J261" s="18"/>
    </row>
    <row r="262" spans="1:10" ht="38.25">
      <c r="A262" s="13">
        <f t="shared" si="8"/>
        <v>254</v>
      </c>
      <c r="B262" s="21" t="s">
        <v>410</v>
      </c>
      <c r="C262" s="6">
        <v>901</v>
      </c>
      <c r="D262" s="6" t="s">
        <v>135</v>
      </c>
      <c r="E262" s="32" t="s">
        <v>248</v>
      </c>
      <c r="F262" s="6"/>
      <c r="G262" s="29">
        <f>G263+G266+G269+G272</f>
        <v>59195.5</v>
      </c>
      <c r="H262" s="24">
        <f>H263+H266+H269+H272</f>
        <v>55258.299999999996</v>
      </c>
      <c r="I262" s="16">
        <f t="shared" si="11"/>
        <v>93.34881874466808</v>
      </c>
      <c r="J262" s="18"/>
    </row>
    <row r="263" spans="1:10" ht="51">
      <c r="A263" s="13">
        <f t="shared" si="8"/>
        <v>255</v>
      </c>
      <c r="B263" s="25" t="s">
        <v>66</v>
      </c>
      <c r="C263" s="13">
        <v>901</v>
      </c>
      <c r="D263" s="13" t="s">
        <v>135</v>
      </c>
      <c r="E263" s="26" t="s">
        <v>249</v>
      </c>
      <c r="F263" s="13"/>
      <c r="G263" s="28">
        <f>G264+G265</f>
        <v>3847.5</v>
      </c>
      <c r="H263" s="27">
        <f>SUM(H264:H265)</f>
        <v>3219.7000000000003</v>
      </c>
      <c r="I263" s="17">
        <f t="shared" si="11"/>
        <v>83.6829109811566</v>
      </c>
      <c r="J263" s="18"/>
    </row>
    <row r="264" spans="1:10" ht="38.25">
      <c r="A264" s="13">
        <f t="shared" si="8"/>
        <v>256</v>
      </c>
      <c r="B264" s="36" t="s">
        <v>168</v>
      </c>
      <c r="C264" s="13">
        <v>901</v>
      </c>
      <c r="D264" s="13" t="s">
        <v>135</v>
      </c>
      <c r="E264" s="26" t="s">
        <v>249</v>
      </c>
      <c r="F264" s="13">
        <v>244</v>
      </c>
      <c r="G264" s="28">
        <v>35</v>
      </c>
      <c r="H264" s="27">
        <v>31.8</v>
      </c>
      <c r="I264" s="17">
        <f t="shared" si="11"/>
        <v>90.85714285714286</v>
      </c>
      <c r="J264" s="18"/>
    </row>
    <row r="265" spans="1:10" ht="38.25">
      <c r="A265" s="13">
        <f t="shared" si="8"/>
        <v>257</v>
      </c>
      <c r="B265" s="25" t="s">
        <v>10</v>
      </c>
      <c r="C265" s="13"/>
      <c r="D265" s="13"/>
      <c r="E265" s="26"/>
      <c r="F265" s="13">
        <v>321</v>
      </c>
      <c r="G265" s="28">
        <v>3812.5</v>
      </c>
      <c r="H265" s="27">
        <v>3187.9</v>
      </c>
      <c r="I265" s="17">
        <f t="shared" si="11"/>
        <v>83.61704918032787</v>
      </c>
      <c r="J265" s="18"/>
    </row>
    <row r="266" spans="1:10" ht="63.75">
      <c r="A266" s="13">
        <f t="shared" si="8"/>
        <v>258</v>
      </c>
      <c r="B266" s="25" t="s">
        <v>39</v>
      </c>
      <c r="C266" s="13">
        <v>901</v>
      </c>
      <c r="D266" s="13" t="s">
        <v>135</v>
      </c>
      <c r="E266" s="26" t="s">
        <v>250</v>
      </c>
      <c r="F266" s="13"/>
      <c r="G266" s="28">
        <f>G267+G268</f>
        <v>48870.2</v>
      </c>
      <c r="H266" s="27">
        <f>SUM(H267:H268)</f>
        <v>47617</v>
      </c>
      <c r="I266" s="17">
        <f t="shared" si="11"/>
        <v>97.43565608489428</v>
      </c>
      <c r="J266" s="18"/>
    </row>
    <row r="267" spans="1:10" ht="38.25">
      <c r="A267" s="13">
        <f aca="true" t="shared" si="12" ref="A267:A330">A266+1</f>
        <v>259</v>
      </c>
      <c r="B267" s="36" t="s">
        <v>168</v>
      </c>
      <c r="C267" s="13">
        <v>901</v>
      </c>
      <c r="D267" s="13" t="s">
        <v>135</v>
      </c>
      <c r="E267" s="26" t="s">
        <v>250</v>
      </c>
      <c r="F267" s="13">
        <v>244</v>
      </c>
      <c r="G267" s="28">
        <v>660.5</v>
      </c>
      <c r="H267" s="27">
        <v>613.4</v>
      </c>
      <c r="I267" s="17">
        <f t="shared" si="11"/>
        <v>92.86903860711581</v>
      </c>
      <c r="J267" s="18"/>
    </row>
    <row r="268" spans="1:10" ht="38.25">
      <c r="A268" s="13">
        <f t="shared" si="12"/>
        <v>260</v>
      </c>
      <c r="B268" s="25" t="s">
        <v>10</v>
      </c>
      <c r="C268" s="13"/>
      <c r="D268" s="13"/>
      <c r="E268" s="26"/>
      <c r="F268" s="13">
        <v>321</v>
      </c>
      <c r="G268" s="28">
        <v>48209.7</v>
      </c>
      <c r="H268" s="27">
        <v>47003.6</v>
      </c>
      <c r="I268" s="17">
        <f t="shared" si="11"/>
        <v>97.49822131230852</v>
      </c>
      <c r="J268" s="18"/>
    </row>
    <row r="269" spans="1:10" ht="51">
      <c r="A269" s="13">
        <f t="shared" si="12"/>
        <v>261</v>
      </c>
      <c r="B269" s="25" t="s">
        <v>40</v>
      </c>
      <c r="C269" s="13">
        <v>901</v>
      </c>
      <c r="D269" s="13" t="s">
        <v>135</v>
      </c>
      <c r="E269" s="26" t="s">
        <v>251</v>
      </c>
      <c r="F269" s="13"/>
      <c r="G269" s="28">
        <f>G270+G271</f>
        <v>6455</v>
      </c>
      <c r="H269" s="27">
        <f>SUM(H270:H271)</f>
        <v>4407.2</v>
      </c>
      <c r="I269" s="17">
        <f t="shared" si="11"/>
        <v>68.27575522850503</v>
      </c>
      <c r="J269" s="18"/>
    </row>
    <row r="270" spans="1:10" ht="38.25">
      <c r="A270" s="13">
        <f t="shared" si="12"/>
        <v>262</v>
      </c>
      <c r="B270" s="36" t="s">
        <v>168</v>
      </c>
      <c r="C270" s="13">
        <v>901</v>
      </c>
      <c r="D270" s="13" t="s">
        <v>135</v>
      </c>
      <c r="E270" s="26" t="s">
        <v>251</v>
      </c>
      <c r="F270" s="13">
        <v>244</v>
      </c>
      <c r="G270" s="28">
        <v>90.6</v>
      </c>
      <c r="H270" s="27">
        <v>59.3</v>
      </c>
      <c r="I270" s="17">
        <f t="shared" si="11"/>
        <v>65.45253863134658</v>
      </c>
      <c r="J270" s="18"/>
    </row>
    <row r="271" spans="1:10" ht="38.25">
      <c r="A271" s="13">
        <f t="shared" si="12"/>
        <v>263</v>
      </c>
      <c r="B271" s="25" t="s">
        <v>10</v>
      </c>
      <c r="C271" s="13"/>
      <c r="D271" s="13"/>
      <c r="E271" s="26"/>
      <c r="F271" s="13">
        <v>321</v>
      </c>
      <c r="G271" s="28">
        <v>6364.4</v>
      </c>
      <c r="H271" s="27">
        <v>4347.9</v>
      </c>
      <c r="I271" s="17">
        <f t="shared" si="11"/>
        <v>68.31594494374961</v>
      </c>
      <c r="J271" s="18"/>
    </row>
    <row r="272" spans="1:10" ht="51">
      <c r="A272" s="13">
        <f t="shared" si="12"/>
        <v>264</v>
      </c>
      <c r="B272" s="25" t="s">
        <v>252</v>
      </c>
      <c r="C272" s="13">
        <v>901</v>
      </c>
      <c r="D272" s="13" t="s">
        <v>135</v>
      </c>
      <c r="E272" s="26" t="s">
        <v>411</v>
      </c>
      <c r="F272" s="13"/>
      <c r="G272" s="28">
        <f>G273+G274</f>
        <v>22.8</v>
      </c>
      <c r="H272" s="27">
        <f>H273+H274</f>
        <v>14.399999999999999</v>
      </c>
      <c r="I272" s="17">
        <f t="shared" si="11"/>
        <v>63.1578947368421</v>
      </c>
      <c r="J272" s="18"/>
    </row>
    <row r="273" spans="1:10" ht="38.25">
      <c r="A273" s="13">
        <f t="shared" si="12"/>
        <v>265</v>
      </c>
      <c r="B273" s="25" t="s">
        <v>168</v>
      </c>
      <c r="C273" s="13">
        <v>901</v>
      </c>
      <c r="D273" s="13" t="s">
        <v>135</v>
      </c>
      <c r="E273" s="26" t="s">
        <v>411</v>
      </c>
      <c r="F273" s="13">
        <v>244</v>
      </c>
      <c r="G273" s="28">
        <v>0.3</v>
      </c>
      <c r="H273" s="27">
        <v>0.2</v>
      </c>
      <c r="I273" s="17">
        <f t="shared" si="11"/>
        <v>66.66666666666667</v>
      </c>
      <c r="J273" s="18"/>
    </row>
    <row r="274" spans="1:10" ht="38.25">
      <c r="A274" s="13">
        <f t="shared" si="12"/>
        <v>266</v>
      </c>
      <c r="B274" s="25" t="s">
        <v>10</v>
      </c>
      <c r="C274" s="13"/>
      <c r="D274" s="13"/>
      <c r="E274" s="26"/>
      <c r="F274" s="13">
        <v>321</v>
      </c>
      <c r="G274" s="28">
        <v>22.5</v>
      </c>
      <c r="H274" s="27">
        <v>14.2</v>
      </c>
      <c r="I274" s="17">
        <f t="shared" si="11"/>
        <v>63.11111111111111</v>
      </c>
      <c r="J274" s="18"/>
    </row>
    <row r="275" spans="1:10" ht="25.5">
      <c r="A275" s="13">
        <f t="shared" si="12"/>
        <v>267</v>
      </c>
      <c r="B275" s="21" t="s">
        <v>412</v>
      </c>
      <c r="C275" s="6">
        <v>901</v>
      </c>
      <c r="D275" s="6" t="s">
        <v>135</v>
      </c>
      <c r="E275" s="32" t="s">
        <v>225</v>
      </c>
      <c r="F275" s="6"/>
      <c r="G275" s="29">
        <f>G276+G278</f>
        <v>29768.2</v>
      </c>
      <c r="H275" s="24">
        <f>H276+H278</f>
        <v>29768.2</v>
      </c>
      <c r="I275" s="16">
        <f t="shared" si="11"/>
        <v>100</v>
      </c>
      <c r="J275" s="18"/>
    </row>
    <row r="276" spans="1:10" ht="38.25">
      <c r="A276" s="13">
        <f t="shared" si="12"/>
        <v>268</v>
      </c>
      <c r="B276" s="61" t="s">
        <v>413</v>
      </c>
      <c r="C276" s="15">
        <v>901</v>
      </c>
      <c r="D276" s="13" t="s">
        <v>135</v>
      </c>
      <c r="E276" s="26" t="s">
        <v>253</v>
      </c>
      <c r="F276" s="13"/>
      <c r="G276" s="28">
        <f>G277</f>
        <v>4555</v>
      </c>
      <c r="H276" s="27">
        <f>H277</f>
        <v>4555</v>
      </c>
      <c r="I276" s="17">
        <f t="shared" si="11"/>
        <v>100</v>
      </c>
      <c r="J276" s="18"/>
    </row>
    <row r="277" spans="1:10" ht="12.75">
      <c r="A277" s="13">
        <f t="shared" si="12"/>
        <v>269</v>
      </c>
      <c r="B277" s="25" t="s">
        <v>64</v>
      </c>
      <c r="C277" s="13">
        <v>901</v>
      </c>
      <c r="D277" s="13" t="s">
        <v>135</v>
      </c>
      <c r="E277" s="26" t="s">
        <v>253</v>
      </c>
      <c r="F277" s="13">
        <v>322</v>
      </c>
      <c r="G277" s="28">
        <v>4555</v>
      </c>
      <c r="H277" s="27">
        <v>4555</v>
      </c>
      <c r="I277" s="17">
        <f t="shared" si="11"/>
        <v>100</v>
      </c>
      <c r="J277" s="18"/>
    </row>
    <row r="278" spans="1:10" ht="38.25">
      <c r="A278" s="13">
        <f t="shared" si="12"/>
        <v>270</v>
      </c>
      <c r="B278" s="61" t="s">
        <v>413</v>
      </c>
      <c r="C278" s="15">
        <v>901</v>
      </c>
      <c r="D278" s="13" t="s">
        <v>135</v>
      </c>
      <c r="E278" s="26" t="s">
        <v>254</v>
      </c>
      <c r="F278" s="13"/>
      <c r="G278" s="28">
        <f>G279</f>
        <v>25213.2</v>
      </c>
      <c r="H278" s="27">
        <f>H279</f>
        <v>25213.2</v>
      </c>
      <c r="I278" s="17">
        <f t="shared" si="11"/>
        <v>100</v>
      </c>
      <c r="J278" s="18"/>
    </row>
    <row r="279" spans="1:10" ht="12.75">
      <c r="A279" s="13">
        <f t="shared" si="12"/>
        <v>271</v>
      </c>
      <c r="B279" s="25" t="s">
        <v>64</v>
      </c>
      <c r="C279" s="13">
        <v>901</v>
      </c>
      <c r="D279" s="13" t="s">
        <v>135</v>
      </c>
      <c r="E279" s="26" t="s">
        <v>254</v>
      </c>
      <c r="F279" s="13">
        <v>322</v>
      </c>
      <c r="G279" s="28">
        <v>25213.2</v>
      </c>
      <c r="H279" s="27">
        <v>25213.2</v>
      </c>
      <c r="I279" s="17">
        <f t="shared" si="11"/>
        <v>100</v>
      </c>
      <c r="J279" s="18"/>
    </row>
    <row r="280" spans="1:10" ht="25.5">
      <c r="A280" s="13">
        <f t="shared" si="12"/>
        <v>272</v>
      </c>
      <c r="B280" s="37" t="s">
        <v>414</v>
      </c>
      <c r="C280" s="6">
        <v>901</v>
      </c>
      <c r="D280" s="6" t="s">
        <v>135</v>
      </c>
      <c r="E280" s="32" t="s">
        <v>255</v>
      </c>
      <c r="F280" s="6"/>
      <c r="G280" s="29">
        <f>G281+G283</f>
        <v>1247.5</v>
      </c>
      <c r="H280" s="24">
        <f>H281+H283</f>
        <v>0</v>
      </c>
      <c r="I280" s="16">
        <f t="shared" si="11"/>
        <v>0</v>
      </c>
      <c r="J280" s="18"/>
    </row>
    <row r="281" spans="1:10" ht="25.5">
      <c r="A281" s="13">
        <f t="shared" si="12"/>
        <v>273</v>
      </c>
      <c r="B281" s="25" t="s">
        <v>41</v>
      </c>
      <c r="C281" s="13">
        <v>901</v>
      </c>
      <c r="D281" s="13" t="s">
        <v>135</v>
      </c>
      <c r="E281" s="26" t="s">
        <v>415</v>
      </c>
      <c r="F281" s="13"/>
      <c r="G281" s="28">
        <f>G282</f>
        <v>600.9</v>
      </c>
      <c r="H281" s="27">
        <f>H282</f>
        <v>0</v>
      </c>
      <c r="I281" s="17">
        <f t="shared" si="11"/>
        <v>0</v>
      </c>
      <c r="J281" s="18"/>
    </row>
    <row r="282" spans="1:10" ht="12.75">
      <c r="A282" s="13">
        <f t="shared" si="12"/>
        <v>274</v>
      </c>
      <c r="B282" s="25" t="s">
        <v>64</v>
      </c>
      <c r="C282" s="13">
        <v>901</v>
      </c>
      <c r="D282" s="13" t="s">
        <v>135</v>
      </c>
      <c r="E282" s="26" t="s">
        <v>415</v>
      </c>
      <c r="F282" s="13">
        <v>322</v>
      </c>
      <c r="G282" s="28">
        <v>600.9</v>
      </c>
      <c r="H282" s="27">
        <v>0</v>
      </c>
      <c r="I282" s="17">
        <f t="shared" si="11"/>
        <v>0</v>
      </c>
      <c r="J282" s="18"/>
    </row>
    <row r="283" spans="1:10" ht="25.5">
      <c r="A283" s="13">
        <f t="shared" si="12"/>
        <v>275</v>
      </c>
      <c r="B283" s="25" t="s">
        <v>41</v>
      </c>
      <c r="C283" s="13">
        <v>901</v>
      </c>
      <c r="D283" s="13" t="s">
        <v>135</v>
      </c>
      <c r="E283" s="26" t="s">
        <v>416</v>
      </c>
      <c r="F283" s="13"/>
      <c r="G283" s="28">
        <f>G284</f>
        <v>646.6</v>
      </c>
      <c r="H283" s="27">
        <f>H284</f>
        <v>0</v>
      </c>
      <c r="I283" s="17">
        <f t="shared" si="11"/>
        <v>0</v>
      </c>
      <c r="J283" s="18"/>
    </row>
    <row r="284" spans="1:10" ht="12.75">
      <c r="A284" s="13">
        <f t="shared" si="12"/>
        <v>276</v>
      </c>
      <c r="B284" s="25" t="s">
        <v>64</v>
      </c>
      <c r="C284" s="13">
        <v>901</v>
      </c>
      <c r="D284" s="13" t="s">
        <v>135</v>
      </c>
      <c r="E284" s="26" t="s">
        <v>416</v>
      </c>
      <c r="F284" s="13">
        <v>322</v>
      </c>
      <c r="G284" s="28">
        <v>646.6</v>
      </c>
      <c r="H284" s="27">
        <v>0</v>
      </c>
      <c r="I284" s="17">
        <f t="shared" si="11"/>
        <v>0</v>
      </c>
      <c r="J284" s="18"/>
    </row>
    <row r="285" spans="1:10" ht="25.5">
      <c r="A285" s="13">
        <f t="shared" si="12"/>
        <v>277</v>
      </c>
      <c r="B285" s="37" t="s">
        <v>42</v>
      </c>
      <c r="C285" s="6">
        <v>901</v>
      </c>
      <c r="D285" s="6" t="s">
        <v>136</v>
      </c>
      <c r="E285" s="32"/>
      <c r="F285" s="6"/>
      <c r="G285" s="29">
        <f>G286+G319</f>
        <v>4329.5</v>
      </c>
      <c r="H285" s="24">
        <f>H286+H319</f>
        <v>4308.599999999999</v>
      </c>
      <c r="I285" s="16">
        <f t="shared" si="11"/>
        <v>99.51726527312621</v>
      </c>
      <c r="J285" s="18"/>
    </row>
    <row r="286" spans="1:10" ht="38.25">
      <c r="A286" s="13">
        <f t="shared" si="12"/>
        <v>278</v>
      </c>
      <c r="B286" s="25" t="s">
        <v>325</v>
      </c>
      <c r="C286" s="13">
        <v>901</v>
      </c>
      <c r="D286" s="13" t="s">
        <v>136</v>
      </c>
      <c r="E286" s="26" t="s">
        <v>176</v>
      </c>
      <c r="F286" s="13"/>
      <c r="G286" s="28">
        <f>G287+G306</f>
        <v>4192</v>
      </c>
      <c r="H286" s="27">
        <f>H287+H306</f>
        <v>4171.099999999999</v>
      </c>
      <c r="I286" s="17">
        <f t="shared" si="11"/>
        <v>99.50143129770991</v>
      </c>
      <c r="J286" s="18"/>
    </row>
    <row r="287" spans="1:10" ht="38.25">
      <c r="A287" s="13">
        <f t="shared" si="12"/>
        <v>279</v>
      </c>
      <c r="B287" s="21" t="s">
        <v>417</v>
      </c>
      <c r="C287" s="6">
        <v>901</v>
      </c>
      <c r="D287" s="6" t="s">
        <v>136</v>
      </c>
      <c r="E287" s="32" t="s">
        <v>185</v>
      </c>
      <c r="F287" s="6"/>
      <c r="G287" s="29">
        <f>G288+G290+G292+G294+G296+G299+G302+G304</f>
        <v>1039.7</v>
      </c>
      <c r="H287" s="24">
        <f>H288+H290+H292+H294+H296+H299+H302+H304</f>
        <v>1038.8</v>
      </c>
      <c r="I287" s="16">
        <f t="shared" si="11"/>
        <v>99.91343656824083</v>
      </c>
      <c r="J287" s="18"/>
    </row>
    <row r="288" spans="1:10" ht="63.75">
      <c r="A288" s="13">
        <f t="shared" si="12"/>
        <v>280</v>
      </c>
      <c r="B288" s="25" t="s">
        <v>43</v>
      </c>
      <c r="C288" s="13">
        <v>901</v>
      </c>
      <c r="D288" s="13" t="s">
        <v>136</v>
      </c>
      <c r="E288" s="26" t="s">
        <v>256</v>
      </c>
      <c r="F288" s="13"/>
      <c r="G288" s="27">
        <f>G289</f>
        <v>187.2</v>
      </c>
      <c r="H288" s="27">
        <f>H289</f>
        <v>186.3</v>
      </c>
      <c r="I288" s="17">
        <f t="shared" si="11"/>
        <v>99.51923076923079</v>
      </c>
      <c r="J288" s="18"/>
    </row>
    <row r="289" spans="1:10" ht="38.25">
      <c r="A289" s="13">
        <f t="shared" si="12"/>
        <v>281</v>
      </c>
      <c r="B289" s="36" t="s">
        <v>168</v>
      </c>
      <c r="C289" s="13">
        <v>901</v>
      </c>
      <c r="D289" s="13" t="s">
        <v>136</v>
      </c>
      <c r="E289" s="26" t="s">
        <v>256</v>
      </c>
      <c r="F289" s="13">
        <v>244</v>
      </c>
      <c r="G289" s="27">
        <v>187.2</v>
      </c>
      <c r="H289" s="27">
        <v>186.3</v>
      </c>
      <c r="I289" s="17">
        <f t="shared" si="11"/>
        <v>99.51923076923079</v>
      </c>
      <c r="J289" s="18"/>
    </row>
    <row r="290" spans="1:10" ht="38.25">
      <c r="A290" s="13">
        <f t="shared" si="12"/>
        <v>282</v>
      </c>
      <c r="B290" s="25" t="s">
        <v>44</v>
      </c>
      <c r="C290" s="13">
        <v>901</v>
      </c>
      <c r="D290" s="13" t="s">
        <v>136</v>
      </c>
      <c r="E290" s="26" t="s">
        <v>257</v>
      </c>
      <c r="F290" s="13"/>
      <c r="G290" s="27">
        <f>G291</f>
        <v>87.7</v>
      </c>
      <c r="H290" s="27">
        <f>H291</f>
        <v>87.7</v>
      </c>
      <c r="I290" s="17">
        <f t="shared" si="11"/>
        <v>100</v>
      </c>
      <c r="J290" s="18"/>
    </row>
    <row r="291" spans="1:10" ht="38.25">
      <c r="A291" s="13">
        <f t="shared" si="12"/>
        <v>283</v>
      </c>
      <c r="B291" s="36" t="s">
        <v>168</v>
      </c>
      <c r="C291" s="13">
        <v>901</v>
      </c>
      <c r="D291" s="13" t="s">
        <v>136</v>
      </c>
      <c r="E291" s="26" t="s">
        <v>257</v>
      </c>
      <c r="F291" s="13">
        <v>244</v>
      </c>
      <c r="G291" s="27">
        <v>87.7</v>
      </c>
      <c r="H291" s="27">
        <v>87.7</v>
      </c>
      <c r="I291" s="17">
        <f t="shared" si="11"/>
        <v>100</v>
      </c>
      <c r="J291" s="18"/>
    </row>
    <row r="292" spans="1:10" ht="25.5">
      <c r="A292" s="13">
        <f t="shared" si="12"/>
        <v>284</v>
      </c>
      <c r="B292" s="36" t="s">
        <v>258</v>
      </c>
      <c r="C292" s="13">
        <v>901</v>
      </c>
      <c r="D292" s="13" t="s">
        <v>136</v>
      </c>
      <c r="E292" s="26" t="s">
        <v>259</v>
      </c>
      <c r="F292" s="13"/>
      <c r="G292" s="27">
        <f>G293</f>
        <v>259.8</v>
      </c>
      <c r="H292" s="27">
        <f>H293</f>
        <v>259.8</v>
      </c>
      <c r="I292" s="17">
        <f t="shared" si="11"/>
        <v>100</v>
      </c>
      <c r="J292" s="18"/>
    </row>
    <row r="293" spans="1:10" ht="38.25">
      <c r="A293" s="13">
        <f t="shared" si="12"/>
        <v>285</v>
      </c>
      <c r="B293" s="36" t="s">
        <v>168</v>
      </c>
      <c r="C293" s="13">
        <v>901</v>
      </c>
      <c r="D293" s="13">
        <v>1006</v>
      </c>
      <c r="E293" s="26" t="s">
        <v>259</v>
      </c>
      <c r="F293" s="13">
        <v>244</v>
      </c>
      <c r="G293" s="27">
        <v>259.8</v>
      </c>
      <c r="H293" s="27">
        <v>259.8</v>
      </c>
      <c r="I293" s="17">
        <f t="shared" si="11"/>
        <v>100</v>
      </c>
      <c r="J293" s="18"/>
    </row>
    <row r="294" spans="1:10" ht="63.75">
      <c r="A294" s="13">
        <f t="shared" si="12"/>
        <v>286</v>
      </c>
      <c r="B294" s="62" t="s">
        <v>418</v>
      </c>
      <c r="C294" s="26">
        <v>901</v>
      </c>
      <c r="D294" s="26" t="s">
        <v>136</v>
      </c>
      <c r="E294" s="26" t="s">
        <v>260</v>
      </c>
      <c r="F294" s="26"/>
      <c r="G294" s="27">
        <f>G295</f>
        <v>183</v>
      </c>
      <c r="H294" s="27">
        <f>H295</f>
        <v>183</v>
      </c>
      <c r="I294" s="17">
        <f t="shared" si="11"/>
        <v>100</v>
      </c>
      <c r="J294" s="18"/>
    </row>
    <row r="295" spans="1:10" ht="38.25">
      <c r="A295" s="13">
        <f t="shared" si="12"/>
        <v>287</v>
      </c>
      <c r="B295" s="25" t="s">
        <v>65</v>
      </c>
      <c r="C295" s="13">
        <v>901</v>
      </c>
      <c r="D295" s="13" t="s">
        <v>136</v>
      </c>
      <c r="E295" s="26" t="s">
        <v>260</v>
      </c>
      <c r="F295" s="13">
        <v>313</v>
      </c>
      <c r="G295" s="27">
        <v>183</v>
      </c>
      <c r="H295" s="27">
        <v>183</v>
      </c>
      <c r="I295" s="17">
        <f t="shared" si="11"/>
        <v>100</v>
      </c>
      <c r="J295" s="18"/>
    </row>
    <row r="296" spans="1:10" ht="51">
      <c r="A296" s="13">
        <f t="shared" si="12"/>
        <v>288</v>
      </c>
      <c r="B296" s="25" t="s">
        <v>419</v>
      </c>
      <c r="C296" s="13">
        <v>901</v>
      </c>
      <c r="D296" s="13" t="s">
        <v>136</v>
      </c>
      <c r="E296" s="26" t="s">
        <v>261</v>
      </c>
      <c r="F296" s="13"/>
      <c r="G296" s="27">
        <f>G297+G298</f>
        <v>63.5</v>
      </c>
      <c r="H296" s="27">
        <f>H297+H298</f>
        <v>63.5</v>
      </c>
      <c r="I296" s="17">
        <f t="shared" si="11"/>
        <v>100</v>
      </c>
      <c r="J296" s="18"/>
    </row>
    <row r="297" spans="1:10" ht="38.25">
      <c r="A297" s="13">
        <f t="shared" si="12"/>
        <v>289</v>
      </c>
      <c r="B297" s="36" t="s">
        <v>168</v>
      </c>
      <c r="C297" s="13">
        <v>901</v>
      </c>
      <c r="D297" s="13" t="s">
        <v>136</v>
      </c>
      <c r="E297" s="26" t="s">
        <v>261</v>
      </c>
      <c r="F297" s="13">
        <v>244</v>
      </c>
      <c r="G297" s="27">
        <v>36.4</v>
      </c>
      <c r="H297" s="27">
        <v>36.4</v>
      </c>
      <c r="I297" s="17">
        <f t="shared" si="11"/>
        <v>100</v>
      </c>
      <c r="J297" s="18"/>
    </row>
    <row r="298" spans="1:10" ht="38.25">
      <c r="A298" s="13">
        <f t="shared" si="12"/>
        <v>290</v>
      </c>
      <c r="B298" s="25" t="s">
        <v>65</v>
      </c>
      <c r="C298" s="13"/>
      <c r="D298" s="13"/>
      <c r="E298" s="26"/>
      <c r="F298" s="13">
        <v>313</v>
      </c>
      <c r="G298" s="27">
        <v>27.1</v>
      </c>
      <c r="H298" s="27">
        <v>27.1</v>
      </c>
      <c r="I298" s="17">
        <f t="shared" si="11"/>
        <v>100</v>
      </c>
      <c r="J298" s="18"/>
    </row>
    <row r="299" spans="1:10" ht="51">
      <c r="A299" s="13">
        <f t="shared" si="12"/>
        <v>291</v>
      </c>
      <c r="B299" s="25" t="s">
        <v>45</v>
      </c>
      <c r="C299" s="13">
        <v>901</v>
      </c>
      <c r="D299" s="13" t="s">
        <v>136</v>
      </c>
      <c r="E299" s="26" t="s">
        <v>262</v>
      </c>
      <c r="F299" s="13"/>
      <c r="G299" s="28">
        <f>G300+G301</f>
        <v>46</v>
      </c>
      <c r="H299" s="27">
        <f>H300+H301</f>
        <v>46</v>
      </c>
      <c r="I299" s="17">
        <f t="shared" si="11"/>
        <v>100</v>
      </c>
      <c r="J299" s="18"/>
    </row>
    <row r="300" spans="1:10" ht="38.25">
      <c r="A300" s="13">
        <f t="shared" si="12"/>
        <v>292</v>
      </c>
      <c r="B300" s="36" t="s">
        <v>168</v>
      </c>
      <c r="C300" s="13">
        <v>901</v>
      </c>
      <c r="D300" s="13" t="s">
        <v>136</v>
      </c>
      <c r="E300" s="26" t="s">
        <v>262</v>
      </c>
      <c r="F300" s="13">
        <v>244</v>
      </c>
      <c r="G300" s="28">
        <v>3.6</v>
      </c>
      <c r="H300" s="27">
        <v>3.6</v>
      </c>
      <c r="I300" s="17">
        <f t="shared" si="11"/>
        <v>100</v>
      </c>
      <c r="J300" s="18"/>
    </row>
    <row r="301" spans="1:10" ht="38.25">
      <c r="A301" s="13">
        <f t="shared" si="12"/>
        <v>293</v>
      </c>
      <c r="B301" s="25" t="s">
        <v>65</v>
      </c>
      <c r="C301" s="13"/>
      <c r="D301" s="13"/>
      <c r="E301" s="26"/>
      <c r="F301" s="13">
        <v>313</v>
      </c>
      <c r="G301" s="28">
        <v>42.4</v>
      </c>
      <c r="H301" s="27">
        <v>42.4</v>
      </c>
      <c r="I301" s="17">
        <f t="shared" si="11"/>
        <v>100</v>
      </c>
      <c r="J301" s="18"/>
    </row>
    <row r="302" spans="1:10" ht="51">
      <c r="A302" s="13">
        <f t="shared" si="12"/>
        <v>294</v>
      </c>
      <c r="B302" s="25" t="s">
        <v>46</v>
      </c>
      <c r="C302" s="13">
        <v>901</v>
      </c>
      <c r="D302" s="13" t="s">
        <v>136</v>
      </c>
      <c r="E302" s="26" t="s">
        <v>263</v>
      </c>
      <c r="F302" s="6"/>
      <c r="G302" s="28">
        <f>G303</f>
        <v>20</v>
      </c>
      <c r="H302" s="27">
        <f>H303</f>
        <v>20</v>
      </c>
      <c r="I302" s="17">
        <f t="shared" si="11"/>
        <v>100</v>
      </c>
      <c r="J302" s="18"/>
    </row>
    <row r="303" spans="1:10" ht="38.25">
      <c r="A303" s="13">
        <f t="shared" si="12"/>
        <v>295</v>
      </c>
      <c r="B303" s="36" t="s">
        <v>168</v>
      </c>
      <c r="C303" s="13">
        <v>901</v>
      </c>
      <c r="D303" s="13" t="s">
        <v>136</v>
      </c>
      <c r="E303" s="26" t="s">
        <v>263</v>
      </c>
      <c r="F303" s="13">
        <v>244</v>
      </c>
      <c r="G303" s="63">
        <v>20</v>
      </c>
      <c r="H303" s="27">
        <v>20</v>
      </c>
      <c r="I303" s="17">
        <f t="shared" si="11"/>
        <v>100</v>
      </c>
      <c r="J303" s="18"/>
    </row>
    <row r="304" spans="1:10" ht="51">
      <c r="A304" s="13">
        <f t="shared" si="12"/>
        <v>296</v>
      </c>
      <c r="B304" s="36" t="s">
        <v>420</v>
      </c>
      <c r="C304" s="13">
        <v>901</v>
      </c>
      <c r="D304" s="13" t="s">
        <v>136</v>
      </c>
      <c r="E304" s="26" t="s">
        <v>421</v>
      </c>
      <c r="F304" s="13"/>
      <c r="G304" s="63">
        <f>G305</f>
        <v>192.5</v>
      </c>
      <c r="H304" s="27">
        <f>H305</f>
        <v>192.5</v>
      </c>
      <c r="I304" s="17">
        <f t="shared" si="11"/>
        <v>100</v>
      </c>
      <c r="J304" s="18"/>
    </row>
    <row r="305" spans="1:10" ht="38.25">
      <c r="A305" s="13">
        <f t="shared" si="12"/>
        <v>297</v>
      </c>
      <c r="B305" s="36" t="s">
        <v>168</v>
      </c>
      <c r="C305" s="13">
        <v>901</v>
      </c>
      <c r="D305" s="13" t="s">
        <v>136</v>
      </c>
      <c r="E305" s="26" t="s">
        <v>421</v>
      </c>
      <c r="F305" s="13">
        <v>244</v>
      </c>
      <c r="G305" s="63">
        <v>192.5</v>
      </c>
      <c r="H305" s="27">
        <v>192.5</v>
      </c>
      <c r="I305" s="17">
        <f t="shared" si="11"/>
        <v>100</v>
      </c>
      <c r="J305" s="18"/>
    </row>
    <row r="306" spans="1:10" ht="38.25">
      <c r="A306" s="13">
        <f t="shared" si="12"/>
        <v>298</v>
      </c>
      <c r="B306" s="37" t="s">
        <v>410</v>
      </c>
      <c r="C306" s="6">
        <v>901</v>
      </c>
      <c r="D306" s="6" t="s">
        <v>136</v>
      </c>
      <c r="E306" s="32" t="s">
        <v>248</v>
      </c>
      <c r="F306" s="6"/>
      <c r="G306" s="29">
        <f>G307+G311</f>
        <v>3152.3</v>
      </c>
      <c r="H306" s="24">
        <f>H307+H311</f>
        <v>3132.2999999999997</v>
      </c>
      <c r="I306" s="16">
        <f t="shared" si="11"/>
        <v>99.36554261967451</v>
      </c>
      <c r="J306" s="18"/>
    </row>
    <row r="307" spans="1:10" ht="51">
      <c r="A307" s="13">
        <f t="shared" si="12"/>
        <v>299</v>
      </c>
      <c r="B307" s="36" t="s">
        <v>66</v>
      </c>
      <c r="C307" s="13">
        <v>901</v>
      </c>
      <c r="D307" s="13" t="s">
        <v>136</v>
      </c>
      <c r="E307" s="26" t="s">
        <v>249</v>
      </c>
      <c r="F307" s="13"/>
      <c r="G307" s="28">
        <f>G308</f>
        <v>247.5</v>
      </c>
      <c r="H307" s="27">
        <f>H308</f>
        <v>247.5</v>
      </c>
      <c r="I307" s="17">
        <f t="shared" si="11"/>
        <v>100</v>
      </c>
      <c r="J307" s="18"/>
    </row>
    <row r="308" spans="1:10" ht="25.5">
      <c r="A308" s="13">
        <f t="shared" si="12"/>
        <v>300</v>
      </c>
      <c r="B308" s="36" t="s">
        <v>79</v>
      </c>
      <c r="C308" s="13">
        <v>901</v>
      </c>
      <c r="D308" s="13" t="s">
        <v>136</v>
      </c>
      <c r="E308" s="26" t="s">
        <v>249</v>
      </c>
      <c r="F308" s="13">
        <v>110</v>
      </c>
      <c r="G308" s="28">
        <f>G309+G310</f>
        <v>247.5</v>
      </c>
      <c r="H308" s="27">
        <f>SUM(H309:H310)</f>
        <v>247.5</v>
      </c>
      <c r="I308" s="17">
        <f t="shared" si="11"/>
        <v>100</v>
      </c>
      <c r="J308" s="18"/>
    </row>
    <row r="309" spans="1:10" ht="12.75">
      <c r="A309" s="13">
        <f t="shared" si="12"/>
        <v>301</v>
      </c>
      <c r="B309" s="36" t="s">
        <v>422</v>
      </c>
      <c r="C309" s="13"/>
      <c r="D309" s="13"/>
      <c r="E309" s="26"/>
      <c r="F309" s="13">
        <v>111</v>
      </c>
      <c r="G309" s="28">
        <v>191</v>
      </c>
      <c r="H309" s="27">
        <v>191</v>
      </c>
      <c r="I309" s="17">
        <f t="shared" si="11"/>
        <v>100</v>
      </c>
      <c r="J309" s="18"/>
    </row>
    <row r="310" spans="1:10" ht="51">
      <c r="A310" s="13">
        <f t="shared" si="12"/>
        <v>302</v>
      </c>
      <c r="B310" s="36" t="s">
        <v>205</v>
      </c>
      <c r="C310" s="13"/>
      <c r="D310" s="13"/>
      <c r="E310" s="26"/>
      <c r="F310" s="13">
        <v>119</v>
      </c>
      <c r="G310" s="28">
        <v>56.5</v>
      </c>
      <c r="H310" s="27">
        <v>56.5</v>
      </c>
      <c r="I310" s="17">
        <f t="shared" si="11"/>
        <v>100</v>
      </c>
      <c r="J310" s="18"/>
    </row>
    <row r="311" spans="1:10" ht="63.75">
      <c r="A311" s="13">
        <f t="shared" si="12"/>
        <v>303</v>
      </c>
      <c r="B311" s="36" t="s">
        <v>39</v>
      </c>
      <c r="C311" s="13">
        <v>901</v>
      </c>
      <c r="D311" s="13" t="s">
        <v>136</v>
      </c>
      <c r="E311" s="26" t="s">
        <v>250</v>
      </c>
      <c r="F311" s="13"/>
      <c r="G311" s="28">
        <f>G312+G316</f>
        <v>2904.8</v>
      </c>
      <c r="H311" s="27">
        <f>H312+H316</f>
        <v>2884.7999999999997</v>
      </c>
      <c r="I311" s="17">
        <f t="shared" si="11"/>
        <v>99.31148443954831</v>
      </c>
      <c r="J311" s="18"/>
    </row>
    <row r="312" spans="1:10" ht="25.5">
      <c r="A312" s="13">
        <f t="shared" si="12"/>
        <v>304</v>
      </c>
      <c r="B312" s="36" t="s">
        <v>79</v>
      </c>
      <c r="C312" s="13">
        <v>901</v>
      </c>
      <c r="D312" s="13" t="s">
        <v>136</v>
      </c>
      <c r="E312" s="26" t="s">
        <v>250</v>
      </c>
      <c r="F312" s="13">
        <v>110</v>
      </c>
      <c r="G312" s="28">
        <f>G313+G314+G315</f>
        <v>2307</v>
      </c>
      <c r="H312" s="27">
        <f>SUM(H313:H315)</f>
        <v>2301.7</v>
      </c>
      <c r="I312" s="17">
        <f t="shared" si="11"/>
        <v>99.77026441265713</v>
      </c>
      <c r="J312" s="18"/>
    </row>
    <row r="313" spans="1:10" ht="12.75">
      <c r="A313" s="13">
        <f t="shared" si="12"/>
        <v>305</v>
      </c>
      <c r="B313" s="36" t="s">
        <v>423</v>
      </c>
      <c r="C313" s="13"/>
      <c r="D313" s="13"/>
      <c r="E313" s="26"/>
      <c r="F313" s="13">
        <v>111</v>
      </c>
      <c r="G313" s="28">
        <v>1767.3</v>
      </c>
      <c r="H313" s="27">
        <v>1767.3</v>
      </c>
      <c r="I313" s="17">
        <f t="shared" si="11"/>
        <v>100</v>
      </c>
      <c r="J313" s="18"/>
    </row>
    <row r="314" spans="1:10" ht="25.5">
      <c r="A314" s="13">
        <f t="shared" si="12"/>
        <v>306</v>
      </c>
      <c r="B314" s="36" t="s">
        <v>424</v>
      </c>
      <c r="C314" s="13"/>
      <c r="D314" s="13"/>
      <c r="E314" s="26"/>
      <c r="F314" s="13">
        <v>112</v>
      </c>
      <c r="G314" s="28">
        <v>0.7</v>
      </c>
      <c r="H314" s="27">
        <v>0.5</v>
      </c>
      <c r="I314" s="17">
        <f t="shared" si="11"/>
        <v>71.42857142857143</v>
      </c>
      <c r="J314" s="18"/>
    </row>
    <row r="315" spans="1:10" ht="51">
      <c r="A315" s="13">
        <f t="shared" si="12"/>
        <v>307</v>
      </c>
      <c r="B315" s="36" t="s">
        <v>205</v>
      </c>
      <c r="C315" s="13"/>
      <c r="D315" s="13"/>
      <c r="E315" s="26"/>
      <c r="F315" s="13">
        <v>119</v>
      </c>
      <c r="G315" s="28">
        <v>539</v>
      </c>
      <c r="H315" s="27">
        <v>533.9</v>
      </c>
      <c r="I315" s="17">
        <f t="shared" si="11"/>
        <v>99.05380333951761</v>
      </c>
      <c r="J315" s="18"/>
    </row>
    <row r="316" spans="1:10" ht="38.25">
      <c r="A316" s="13">
        <f t="shared" si="12"/>
        <v>308</v>
      </c>
      <c r="B316" s="36" t="s">
        <v>167</v>
      </c>
      <c r="C316" s="13"/>
      <c r="D316" s="13"/>
      <c r="E316" s="26"/>
      <c r="F316" s="13">
        <v>240</v>
      </c>
      <c r="G316" s="28">
        <f>G317+G318</f>
        <v>597.8</v>
      </c>
      <c r="H316" s="27">
        <f>SUM(H317:H318)</f>
        <v>583.1</v>
      </c>
      <c r="I316" s="17">
        <f t="shared" si="11"/>
        <v>97.54098360655739</v>
      </c>
      <c r="J316" s="18"/>
    </row>
    <row r="317" spans="1:10" ht="38.25">
      <c r="A317" s="13">
        <f t="shared" si="12"/>
        <v>309</v>
      </c>
      <c r="B317" s="36" t="s">
        <v>162</v>
      </c>
      <c r="C317" s="13"/>
      <c r="D317" s="13"/>
      <c r="E317" s="26"/>
      <c r="F317" s="13">
        <v>242</v>
      </c>
      <c r="G317" s="28">
        <v>507.2</v>
      </c>
      <c r="H317" s="27">
        <v>492.8</v>
      </c>
      <c r="I317" s="17">
        <f t="shared" si="11"/>
        <v>97.1608832807571</v>
      </c>
      <c r="J317" s="18"/>
    </row>
    <row r="318" spans="1:10" ht="38.25">
      <c r="A318" s="13">
        <f t="shared" si="12"/>
        <v>310</v>
      </c>
      <c r="B318" s="36" t="s">
        <v>168</v>
      </c>
      <c r="C318" s="13"/>
      <c r="D318" s="13"/>
      <c r="E318" s="26"/>
      <c r="F318" s="13">
        <v>244</v>
      </c>
      <c r="G318" s="28">
        <v>90.6</v>
      </c>
      <c r="H318" s="27">
        <v>90.3</v>
      </c>
      <c r="I318" s="17">
        <f t="shared" si="11"/>
        <v>99.66887417218543</v>
      </c>
      <c r="J318" s="18"/>
    </row>
    <row r="319" spans="1:10" ht="12.75">
      <c r="A319" s="13">
        <f t="shared" si="12"/>
        <v>311</v>
      </c>
      <c r="B319" s="37" t="s">
        <v>6</v>
      </c>
      <c r="C319" s="6">
        <v>901</v>
      </c>
      <c r="D319" s="6" t="s">
        <v>136</v>
      </c>
      <c r="E319" s="32" t="s">
        <v>172</v>
      </c>
      <c r="F319" s="6"/>
      <c r="G319" s="29">
        <f>G320</f>
        <v>137.5</v>
      </c>
      <c r="H319" s="24">
        <f>H320</f>
        <v>137.5</v>
      </c>
      <c r="I319" s="16">
        <f t="shared" si="11"/>
        <v>100</v>
      </c>
      <c r="J319" s="18"/>
    </row>
    <row r="320" spans="1:10" ht="25.5">
      <c r="A320" s="13">
        <f t="shared" si="12"/>
        <v>312</v>
      </c>
      <c r="B320" s="36" t="s">
        <v>94</v>
      </c>
      <c r="C320" s="13">
        <v>901</v>
      </c>
      <c r="D320" s="13" t="s">
        <v>136</v>
      </c>
      <c r="E320" s="26" t="s">
        <v>425</v>
      </c>
      <c r="F320" s="13"/>
      <c r="G320" s="28">
        <f>G321</f>
        <v>137.5</v>
      </c>
      <c r="H320" s="27">
        <f>H321</f>
        <v>137.5</v>
      </c>
      <c r="I320" s="17">
        <f t="shared" si="11"/>
        <v>100</v>
      </c>
      <c r="J320" s="18"/>
    </row>
    <row r="321" spans="1:10" ht="38.25">
      <c r="A321" s="13">
        <f t="shared" si="12"/>
        <v>313</v>
      </c>
      <c r="B321" s="36" t="s">
        <v>65</v>
      </c>
      <c r="C321" s="13">
        <v>901</v>
      </c>
      <c r="D321" s="13" t="s">
        <v>136</v>
      </c>
      <c r="E321" s="26" t="s">
        <v>425</v>
      </c>
      <c r="F321" s="13">
        <v>313</v>
      </c>
      <c r="G321" s="28">
        <v>137.5</v>
      </c>
      <c r="H321" s="27">
        <v>137.5</v>
      </c>
      <c r="I321" s="17">
        <f t="shared" si="11"/>
        <v>100</v>
      </c>
      <c r="J321" s="18"/>
    </row>
    <row r="322" spans="1:10" ht="12.75">
      <c r="A322" s="13">
        <f t="shared" si="12"/>
        <v>314</v>
      </c>
      <c r="B322" s="23" t="s">
        <v>426</v>
      </c>
      <c r="C322" s="6">
        <v>901</v>
      </c>
      <c r="D322" s="6" t="s">
        <v>137</v>
      </c>
      <c r="E322" s="32"/>
      <c r="F322" s="6"/>
      <c r="G322" s="29">
        <f>G323+G332+G357</f>
        <v>10229.800000000001</v>
      </c>
      <c r="H322" s="24">
        <f>H323+H332+H357</f>
        <v>10104.6</v>
      </c>
      <c r="I322" s="16">
        <f t="shared" si="11"/>
        <v>98.77612465541847</v>
      </c>
      <c r="J322" s="18"/>
    </row>
    <row r="323" spans="1:10" ht="12.75">
      <c r="A323" s="13">
        <f t="shared" si="12"/>
        <v>315</v>
      </c>
      <c r="B323" s="21" t="s">
        <v>138</v>
      </c>
      <c r="C323" s="6">
        <v>901</v>
      </c>
      <c r="D323" s="6" t="s">
        <v>139</v>
      </c>
      <c r="E323" s="32"/>
      <c r="F323" s="6"/>
      <c r="G323" s="29">
        <f>G324</f>
        <v>551.1</v>
      </c>
      <c r="H323" s="24">
        <f>H324</f>
        <v>517</v>
      </c>
      <c r="I323" s="16">
        <f t="shared" si="11"/>
        <v>93.81237524950099</v>
      </c>
      <c r="J323" s="18"/>
    </row>
    <row r="324" spans="1:10" ht="38.25">
      <c r="A324" s="13">
        <f t="shared" si="12"/>
        <v>316</v>
      </c>
      <c r="B324" s="25" t="s">
        <v>427</v>
      </c>
      <c r="C324" s="13">
        <v>901</v>
      </c>
      <c r="D324" s="13" t="s">
        <v>139</v>
      </c>
      <c r="E324" s="26" t="s">
        <v>176</v>
      </c>
      <c r="F324" s="6"/>
      <c r="G324" s="28">
        <f>G325</f>
        <v>551.1</v>
      </c>
      <c r="H324" s="27">
        <f>H325</f>
        <v>517</v>
      </c>
      <c r="I324" s="17">
        <f t="shared" si="11"/>
        <v>93.81237524950099</v>
      </c>
      <c r="J324" s="18"/>
    </row>
    <row r="325" spans="1:10" ht="38.25">
      <c r="A325" s="13">
        <f t="shared" si="12"/>
        <v>317</v>
      </c>
      <c r="B325" s="21" t="s">
        <v>428</v>
      </c>
      <c r="C325" s="6">
        <v>901</v>
      </c>
      <c r="D325" s="6" t="s">
        <v>139</v>
      </c>
      <c r="E325" s="32" t="s">
        <v>266</v>
      </c>
      <c r="F325" s="6"/>
      <c r="G325" s="29">
        <f>G326</f>
        <v>551.1</v>
      </c>
      <c r="H325" s="24">
        <f>H326</f>
        <v>517</v>
      </c>
      <c r="I325" s="16">
        <f aca="true" t="shared" si="13" ref="I325:I388">H325/G325*100</f>
        <v>93.81237524950099</v>
      </c>
      <c r="J325" s="18"/>
    </row>
    <row r="326" spans="1:10" ht="25.5">
      <c r="A326" s="13">
        <f t="shared" si="12"/>
        <v>318</v>
      </c>
      <c r="B326" s="25" t="s">
        <v>47</v>
      </c>
      <c r="C326" s="13">
        <v>901</v>
      </c>
      <c r="D326" s="13" t="s">
        <v>139</v>
      </c>
      <c r="E326" s="26" t="s">
        <v>267</v>
      </c>
      <c r="F326" s="13"/>
      <c r="G326" s="28">
        <f>G327+G330+G331</f>
        <v>551.1</v>
      </c>
      <c r="H326" s="27">
        <f>H327+H330+H331</f>
        <v>517</v>
      </c>
      <c r="I326" s="17">
        <f t="shared" si="13"/>
        <v>93.81237524950099</v>
      </c>
      <c r="J326" s="18"/>
    </row>
    <row r="327" spans="1:10" ht="25.5">
      <c r="A327" s="13">
        <f t="shared" si="12"/>
        <v>319</v>
      </c>
      <c r="B327" s="25" t="s">
        <v>79</v>
      </c>
      <c r="C327" s="13">
        <v>901</v>
      </c>
      <c r="D327" s="13" t="s">
        <v>139</v>
      </c>
      <c r="E327" s="26" t="s">
        <v>267</v>
      </c>
      <c r="F327" s="13">
        <v>110</v>
      </c>
      <c r="G327" s="27">
        <f>G328+G329</f>
        <v>57.5</v>
      </c>
      <c r="H327" s="27">
        <f>H328+H329</f>
        <v>37.6</v>
      </c>
      <c r="I327" s="17">
        <f t="shared" si="13"/>
        <v>65.39130434782608</v>
      </c>
      <c r="J327" s="18"/>
    </row>
    <row r="328" spans="1:10" ht="25.5">
      <c r="A328" s="13">
        <f t="shared" si="12"/>
        <v>320</v>
      </c>
      <c r="B328" s="25" t="s">
        <v>286</v>
      </c>
      <c r="C328" s="13"/>
      <c r="D328" s="13"/>
      <c r="E328" s="26"/>
      <c r="F328" s="13">
        <v>112</v>
      </c>
      <c r="G328" s="27">
        <v>11</v>
      </c>
      <c r="H328" s="27">
        <v>11</v>
      </c>
      <c r="I328" s="17">
        <f t="shared" si="13"/>
        <v>100</v>
      </c>
      <c r="J328" s="18"/>
    </row>
    <row r="329" spans="1:10" ht="51">
      <c r="A329" s="13">
        <f t="shared" si="12"/>
        <v>321</v>
      </c>
      <c r="B329" s="25" t="s">
        <v>429</v>
      </c>
      <c r="C329" s="33"/>
      <c r="D329" s="33"/>
      <c r="E329" s="33"/>
      <c r="F329" s="13">
        <v>113</v>
      </c>
      <c r="G329" s="27">
        <v>46.5</v>
      </c>
      <c r="H329" s="27">
        <v>26.6</v>
      </c>
      <c r="I329" s="17">
        <f t="shared" si="13"/>
        <v>57.204301075268816</v>
      </c>
      <c r="J329" s="18"/>
    </row>
    <row r="330" spans="1:10" ht="38.25">
      <c r="A330" s="13">
        <f t="shared" si="12"/>
        <v>322</v>
      </c>
      <c r="B330" s="36" t="s">
        <v>168</v>
      </c>
      <c r="C330" s="13"/>
      <c r="D330" s="13"/>
      <c r="E330" s="26"/>
      <c r="F330" s="13">
        <v>244</v>
      </c>
      <c r="G330" s="27">
        <v>441.4</v>
      </c>
      <c r="H330" s="27">
        <v>436.4</v>
      </c>
      <c r="I330" s="17">
        <f t="shared" si="13"/>
        <v>98.86724059809696</v>
      </c>
      <c r="J330" s="18"/>
    </row>
    <row r="331" spans="1:10" ht="12.75">
      <c r="A331" s="13">
        <f aca="true" t="shared" si="14" ref="A331:A394">A330+1</f>
        <v>323</v>
      </c>
      <c r="B331" s="36" t="s">
        <v>268</v>
      </c>
      <c r="C331" s="13"/>
      <c r="D331" s="13"/>
      <c r="E331" s="26"/>
      <c r="F331" s="13">
        <v>350</v>
      </c>
      <c r="G331" s="27">
        <v>52.2</v>
      </c>
      <c r="H331" s="27">
        <v>43</v>
      </c>
      <c r="I331" s="17">
        <f t="shared" si="13"/>
        <v>82.37547892720306</v>
      </c>
      <c r="J331" s="18"/>
    </row>
    <row r="332" spans="1:10" ht="12.75">
      <c r="A332" s="13">
        <f t="shared" si="14"/>
        <v>324</v>
      </c>
      <c r="B332" s="21" t="s">
        <v>140</v>
      </c>
      <c r="C332" s="6">
        <v>901</v>
      </c>
      <c r="D332" s="6" t="s">
        <v>141</v>
      </c>
      <c r="E332" s="32"/>
      <c r="F332" s="6"/>
      <c r="G332" s="29">
        <f>G333</f>
        <v>8402</v>
      </c>
      <c r="H332" s="24">
        <f>H333</f>
        <v>8316</v>
      </c>
      <c r="I332" s="16">
        <f t="shared" si="13"/>
        <v>98.97643418233754</v>
      </c>
      <c r="J332" s="18"/>
    </row>
    <row r="333" spans="1:10" ht="38.25">
      <c r="A333" s="13">
        <f t="shared" si="14"/>
        <v>325</v>
      </c>
      <c r="B333" s="25" t="s">
        <v>325</v>
      </c>
      <c r="C333" s="13">
        <v>901</v>
      </c>
      <c r="D333" s="13" t="s">
        <v>141</v>
      </c>
      <c r="E333" s="26" t="s">
        <v>176</v>
      </c>
      <c r="F333" s="13"/>
      <c r="G333" s="28">
        <f>G334</f>
        <v>8402</v>
      </c>
      <c r="H333" s="27">
        <f>H334</f>
        <v>8316</v>
      </c>
      <c r="I333" s="17">
        <f t="shared" si="13"/>
        <v>98.97643418233754</v>
      </c>
      <c r="J333" s="18"/>
    </row>
    <row r="334" spans="1:10" ht="38.25">
      <c r="A334" s="13">
        <f t="shared" si="14"/>
        <v>326</v>
      </c>
      <c r="B334" s="21" t="s">
        <v>428</v>
      </c>
      <c r="C334" s="6">
        <v>901</v>
      </c>
      <c r="D334" s="6" t="s">
        <v>141</v>
      </c>
      <c r="E334" s="32" t="s">
        <v>266</v>
      </c>
      <c r="F334" s="6"/>
      <c r="G334" s="29">
        <f>G335+G341+G349+G351+G353+G355</f>
        <v>8402</v>
      </c>
      <c r="H334" s="24">
        <f>H335+H341+H349+H351+H353+H355</f>
        <v>8316</v>
      </c>
      <c r="I334" s="16">
        <f t="shared" si="13"/>
        <v>98.97643418233754</v>
      </c>
      <c r="J334" s="18"/>
    </row>
    <row r="335" spans="1:10" ht="25.5">
      <c r="A335" s="13">
        <f t="shared" si="14"/>
        <v>327</v>
      </c>
      <c r="B335" s="25" t="s">
        <v>48</v>
      </c>
      <c r="C335" s="13">
        <v>901</v>
      </c>
      <c r="D335" s="13" t="s">
        <v>141</v>
      </c>
      <c r="E335" s="26" t="s">
        <v>269</v>
      </c>
      <c r="F335" s="13"/>
      <c r="G335" s="28">
        <f>G336+G339+G340</f>
        <v>974.1000000000001</v>
      </c>
      <c r="H335" s="27">
        <f>H336+H339+H340</f>
        <v>913.2</v>
      </c>
      <c r="I335" s="17">
        <f t="shared" si="13"/>
        <v>93.74807514628888</v>
      </c>
      <c r="J335" s="18"/>
    </row>
    <row r="336" spans="1:10" ht="25.5">
      <c r="A336" s="13">
        <f t="shared" si="14"/>
        <v>328</v>
      </c>
      <c r="B336" s="25" t="s">
        <v>79</v>
      </c>
      <c r="C336" s="13">
        <v>901</v>
      </c>
      <c r="D336" s="13" t="s">
        <v>141</v>
      </c>
      <c r="E336" s="26" t="s">
        <v>269</v>
      </c>
      <c r="F336" s="13">
        <v>110</v>
      </c>
      <c r="G336" s="27">
        <f>G337+G338</f>
        <v>152.70000000000002</v>
      </c>
      <c r="H336" s="27">
        <f>H337+H338</f>
        <v>133.5</v>
      </c>
      <c r="I336" s="17">
        <f t="shared" si="13"/>
        <v>87.426326129666</v>
      </c>
      <c r="J336" s="18"/>
    </row>
    <row r="337" spans="1:10" ht="25.5">
      <c r="A337" s="13">
        <f t="shared" si="14"/>
        <v>329</v>
      </c>
      <c r="B337" s="25" t="s">
        <v>286</v>
      </c>
      <c r="C337" s="13"/>
      <c r="D337" s="13"/>
      <c r="E337" s="26"/>
      <c r="F337" s="13">
        <v>112</v>
      </c>
      <c r="G337" s="27">
        <v>17.8</v>
      </c>
      <c r="H337" s="27">
        <v>14.8</v>
      </c>
      <c r="I337" s="17">
        <f t="shared" si="13"/>
        <v>83.14606741573034</v>
      </c>
      <c r="J337" s="18"/>
    </row>
    <row r="338" spans="1:10" ht="51">
      <c r="A338" s="13">
        <f t="shared" si="14"/>
        <v>330</v>
      </c>
      <c r="B338" s="25" t="s">
        <v>429</v>
      </c>
      <c r="C338" s="13"/>
      <c r="D338" s="13"/>
      <c r="E338" s="26"/>
      <c r="F338" s="13">
        <v>113</v>
      </c>
      <c r="G338" s="27">
        <v>134.9</v>
      </c>
      <c r="H338" s="27">
        <v>118.7</v>
      </c>
      <c r="I338" s="17">
        <f t="shared" si="13"/>
        <v>87.99110452186805</v>
      </c>
      <c r="J338" s="18"/>
    </row>
    <row r="339" spans="1:10" ht="38.25">
      <c r="A339" s="13">
        <f t="shared" si="14"/>
        <v>331</v>
      </c>
      <c r="B339" s="36" t="s">
        <v>168</v>
      </c>
      <c r="C339" s="13"/>
      <c r="D339" s="13"/>
      <c r="E339" s="26"/>
      <c r="F339" s="13">
        <v>244</v>
      </c>
      <c r="G339" s="27">
        <v>784.2</v>
      </c>
      <c r="H339" s="27">
        <v>748</v>
      </c>
      <c r="I339" s="17">
        <f t="shared" si="13"/>
        <v>95.38383065544504</v>
      </c>
      <c r="J339" s="18"/>
    </row>
    <row r="340" spans="1:10" ht="12.75">
      <c r="A340" s="13">
        <f t="shared" si="14"/>
        <v>332</v>
      </c>
      <c r="B340" s="36" t="s">
        <v>268</v>
      </c>
      <c r="C340" s="13"/>
      <c r="D340" s="13"/>
      <c r="E340" s="26"/>
      <c r="F340" s="13">
        <v>350</v>
      </c>
      <c r="G340" s="27">
        <v>37.2</v>
      </c>
      <c r="H340" s="27">
        <v>31.7</v>
      </c>
      <c r="I340" s="17">
        <f t="shared" si="13"/>
        <v>85.21505376344085</v>
      </c>
      <c r="J340" s="18"/>
    </row>
    <row r="341" spans="1:10" ht="12.75">
      <c r="A341" s="13">
        <f t="shared" si="14"/>
        <v>333</v>
      </c>
      <c r="B341" s="25" t="s">
        <v>430</v>
      </c>
      <c r="C341" s="13">
        <v>901</v>
      </c>
      <c r="D341" s="13" t="s">
        <v>141</v>
      </c>
      <c r="E341" s="26" t="s">
        <v>270</v>
      </c>
      <c r="F341" s="13"/>
      <c r="G341" s="28">
        <f>G342+G345+G348</f>
        <v>6565.9</v>
      </c>
      <c r="H341" s="27">
        <f>H342+H345+H348</f>
        <v>6540.8</v>
      </c>
      <c r="I341" s="17">
        <f t="shared" si="13"/>
        <v>99.61772186600467</v>
      </c>
      <c r="J341" s="18"/>
    </row>
    <row r="342" spans="1:10" ht="25.5">
      <c r="A342" s="13">
        <f t="shared" si="14"/>
        <v>334</v>
      </c>
      <c r="B342" s="25" t="s">
        <v>79</v>
      </c>
      <c r="C342" s="13">
        <v>901</v>
      </c>
      <c r="D342" s="13" t="s">
        <v>141</v>
      </c>
      <c r="E342" s="26" t="s">
        <v>270</v>
      </c>
      <c r="F342" s="13">
        <v>110</v>
      </c>
      <c r="G342" s="27">
        <f>SUM(G343:G344)</f>
        <v>4239</v>
      </c>
      <c r="H342" s="27">
        <f>SUM(H343:H344)</f>
        <v>4237.5</v>
      </c>
      <c r="I342" s="17">
        <f t="shared" si="13"/>
        <v>99.96461429582449</v>
      </c>
      <c r="J342" s="18"/>
    </row>
    <row r="343" spans="1:10" ht="12.75">
      <c r="A343" s="13">
        <f t="shared" si="14"/>
        <v>335</v>
      </c>
      <c r="B343" s="25" t="s">
        <v>264</v>
      </c>
      <c r="C343" s="13"/>
      <c r="D343" s="13"/>
      <c r="E343" s="26"/>
      <c r="F343" s="13">
        <v>111</v>
      </c>
      <c r="G343" s="27">
        <v>3255.7</v>
      </c>
      <c r="H343" s="27">
        <v>3255.6</v>
      </c>
      <c r="I343" s="17">
        <f t="shared" si="13"/>
        <v>99.99692846392482</v>
      </c>
      <c r="J343" s="18"/>
    </row>
    <row r="344" spans="1:10" ht="51">
      <c r="A344" s="13">
        <f t="shared" si="14"/>
        <v>336</v>
      </c>
      <c r="B344" s="25" t="s">
        <v>205</v>
      </c>
      <c r="C344" s="13"/>
      <c r="D344" s="13"/>
      <c r="E344" s="26"/>
      <c r="F344" s="13">
        <v>119</v>
      </c>
      <c r="G344" s="27">
        <v>983.3</v>
      </c>
      <c r="H344" s="27">
        <v>981.9</v>
      </c>
      <c r="I344" s="17">
        <f t="shared" si="13"/>
        <v>99.8576222922811</v>
      </c>
      <c r="J344" s="18"/>
    </row>
    <row r="345" spans="1:10" ht="38.25">
      <c r="A345" s="13">
        <f t="shared" si="14"/>
        <v>337</v>
      </c>
      <c r="B345" s="34" t="s">
        <v>167</v>
      </c>
      <c r="C345" s="13"/>
      <c r="D345" s="13"/>
      <c r="E345" s="26"/>
      <c r="F345" s="13">
        <v>240</v>
      </c>
      <c r="G345" s="27">
        <f>G346+G347</f>
        <v>1443.2</v>
      </c>
      <c r="H345" s="27">
        <f>H346+H347</f>
        <v>1419.6</v>
      </c>
      <c r="I345" s="17">
        <f t="shared" si="13"/>
        <v>98.36474501108647</v>
      </c>
      <c r="J345" s="18"/>
    </row>
    <row r="346" spans="1:10" ht="38.25">
      <c r="A346" s="13">
        <f t="shared" si="14"/>
        <v>338</v>
      </c>
      <c r="B346" s="34" t="s">
        <v>162</v>
      </c>
      <c r="C346" s="13"/>
      <c r="D346" s="13"/>
      <c r="E346" s="26"/>
      <c r="F346" s="13">
        <v>242</v>
      </c>
      <c r="G346" s="27">
        <v>24.8</v>
      </c>
      <c r="H346" s="27">
        <v>24.8</v>
      </c>
      <c r="I346" s="17">
        <f t="shared" si="13"/>
        <v>100</v>
      </c>
      <c r="J346" s="18"/>
    </row>
    <row r="347" spans="1:10" ht="38.25">
      <c r="A347" s="13">
        <f t="shared" si="14"/>
        <v>339</v>
      </c>
      <c r="B347" s="36" t="s">
        <v>168</v>
      </c>
      <c r="C347" s="13"/>
      <c r="D347" s="13"/>
      <c r="E347" s="26"/>
      <c r="F347" s="13">
        <v>244</v>
      </c>
      <c r="G347" s="27">
        <v>1418.4</v>
      </c>
      <c r="H347" s="27">
        <v>1394.8</v>
      </c>
      <c r="I347" s="17">
        <f t="shared" si="13"/>
        <v>98.33615341229553</v>
      </c>
      <c r="J347" s="18"/>
    </row>
    <row r="348" spans="1:10" ht="25.5">
      <c r="A348" s="13">
        <f t="shared" si="14"/>
        <v>340</v>
      </c>
      <c r="B348" s="36" t="s">
        <v>72</v>
      </c>
      <c r="C348" s="13"/>
      <c r="D348" s="13"/>
      <c r="E348" s="26"/>
      <c r="F348" s="13">
        <v>851</v>
      </c>
      <c r="G348" s="27">
        <v>883.7</v>
      </c>
      <c r="H348" s="27">
        <v>883.7</v>
      </c>
      <c r="I348" s="17">
        <f t="shared" si="13"/>
        <v>100</v>
      </c>
      <c r="J348" s="18"/>
    </row>
    <row r="349" spans="1:10" ht="38.25">
      <c r="A349" s="13">
        <f t="shared" si="14"/>
        <v>341</v>
      </c>
      <c r="B349" s="36" t="s">
        <v>431</v>
      </c>
      <c r="C349" s="13">
        <v>901</v>
      </c>
      <c r="D349" s="13" t="s">
        <v>141</v>
      </c>
      <c r="E349" s="26" t="s">
        <v>432</v>
      </c>
      <c r="F349" s="13"/>
      <c r="G349" s="27">
        <f>G350</f>
        <v>134.4</v>
      </c>
      <c r="H349" s="27">
        <f>H350</f>
        <v>134.4</v>
      </c>
      <c r="I349" s="17">
        <f t="shared" si="13"/>
        <v>100</v>
      </c>
      <c r="J349" s="18"/>
    </row>
    <row r="350" spans="1:10" ht="38.25">
      <c r="A350" s="13">
        <f t="shared" si="14"/>
        <v>342</v>
      </c>
      <c r="B350" s="36" t="s">
        <v>168</v>
      </c>
      <c r="C350" s="13">
        <v>901</v>
      </c>
      <c r="D350" s="13" t="s">
        <v>141</v>
      </c>
      <c r="E350" s="26" t="s">
        <v>432</v>
      </c>
      <c r="F350" s="13">
        <v>244</v>
      </c>
      <c r="G350" s="27">
        <v>134.4</v>
      </c>
      <c r="H350" s="27">
        <v>134.4</v>
      </c>
      <c r="I350" s="17">
        <f t="shared" si="13"/>
        <v>100</v>
      </c>
      <c r="J350" s="18"/>
    </row>
    <row r="351" spans="1:10" ht="38.25">
      <c r="A351" s="13">
        <f t="shared" si="14"/>
        <v>343</v>
      </c>
      <c r="B351" s="36" t="s">
        <v>431</v>
      </c>
      <c r="C351" s="13">
        <v>901</v>
      </c>
      <c r="D351" s="13" t="s">
        <v>141</v>
      </c>
      <c r="E351" s="26" t="s">
        <v>433</v>
      </c>
      <c r="F351" s="13"/>
      <c r="G351" s="27">
        <f>G352</f>
        <v>57.6</v>
      </c>
      <c r="H351" s="27">
        <f>H352</f>
        <v>57.6</v>
      </c>
      <c r="I351" s="17">
        <f t="shared" si="13"/>
        <v>100</v>
      </c>
      <c r="J351" s="18"/>
    </row>
    <row r="352" spans="1:10" ht="38.25">
      <c r="A352" s="13">
        <f t="shared" si="14"/>
        <v>344</v>
      </c>
      <c r="B352" s="36" t="s">
        <v>168</v>
      </c>
      <c r="C352" s="13">
        <v>901</v>
      </c>
      <c r="D352" s="13" t="s">
        <v>141</v>
      </c>
      <c r="E352" s="26" t="s">
        <v>433</v>
      </c>
      <c r="F352" s="13">
        <v>244</v>
      </c>
      <c r="G352" s="27">
        <v>57.6</v>
      </c>
      <c r="H352" s="27">
        <v>57.6</v>
      </c>
      <c r="I352" s="17">
        <f t="shared" si="13"/>
        <v>100</v>
      </c>
      <c r="J352" s="18"/>
    </row>
    <row r="353" spans="1:10" ht="12.75">
      <c r="A353" s="13">
        <f t="shared" si="14"/>
        <v>345</v>
      </c>
      <c r="B353" s="36" t="s">
        <v>434</v>
      </c>
      <c r="C353" s="13">
        <v>901</v>
      </c>
      <c r="D353" s="13" t="s">
        <v>141</v>
      </c>
      <c r="E353" s="26" t="s">
        <v>435</v>
      </c>
      <c r="F353" s="13"/>
      <c r="G353" s="27">
        <f>G354</f>
        <v>400</v>
      </c>
      <c r="H353" s="27">
        <f>H354</f>
        <v>400</v>
      </c>
      <c r="I353" s="17">
        <f t="shared" si="13"/>
        <v>100</v>
      </c>
      <c r="J353" s="18"/>
    </row>
    <row r="354" spans="1:10" ht="12.75">
      <c r="A354" s="13">
        <f t="shared" si="14"/>
        <v>346</v>
      </c>
      <c r="B354" s="25" t="s">
        <v>106</v>
      </c>
      <c r="C354" s="13">
        <v>901</v>
      </c>
      <c r="D354" s="13" t="s">
        <v>141</v>
      </c>
      <c r="E354" s="26" t="s">
        <v>435</v>
      </c>
      <c r="F354" s="13">
        <v>540</v>
      </c>
      <c r="G354" s="27">
        <v>400</v>
      </c>
      <c r="H354" s="27">
        <v>400</v>
      </c>
      <c r="I354" s="17">
        <f t="shared" si="13"/>
        <v>100</v>
      </c>
      <c r="J354" s="18"/>
    </row>
    <row r="355" spans="1:10" ht="25.5">
      <c r="A355" s="13">
        <f t="shared" si="14"/>
        <v>347</v>
      </c>
      <c r="B355" s="25" t="s">
        <v>436</v>
      </c>
      <c r="C355" s="13">
        <v>901</v>
      </c>
      <c r="D355" s="13" t="s">
        <v>141</v>
      </c>
      <c r="E355" s="26" t="s">
        <v>437</v>
      </c>
      <c r="F355" s="13"/>
      <c r="G355" s="27">
        <f>G356</f>
        <v>270</v>
      </c>
      <c r="H355" s="27">
        <f>H356</f>
        <v>270</v>
      </c>
      <c r="I355" s="17">
        <f t="shared" si="13"/>
        <v>100</v>
      </c>
      <c r="J355" s="18"/>
    </row>
    <row r="356" spans="1:10" ht="12.75">
      <c r="A356" s="13">
        <f t="shared" si="14"/>
        <v>348</v>
      </c>
      <c r="B356" s="25" t="s">
        <v>106</v>
      </c>
      <c r="C356" s="13">
        <v>901</v>
      </c>
      <c r="D356" s="13" t="s">
        <v>141</v>
      </c>
      <c r="E356" s="26" t="s">
        <v>437</v>
      </c>
      <c r="F356" s="13">
        <v>540</v>
      </c>
      <c r="G356" s="27">
        <v>270</v>
      </c>
      <c r="H356" s="27">
        <v>270</v>
      </c>
      <c r="I356" s="17">
        <f t="shared" si="13"/>
        <v>100</v>
      </c>
      <c r="J356" s="18"/>
    </row>
    <row r="357" spans="1:10" ht="25.5">
      <c r="A357" s="13">
        <f t="shared" si="14"/>
        <v>349</v>
      </c>
      <c r="B357" s="21" t="s">
        <v>142</v>
      </c>
      <c r="C357" s="6">
        <v>901</v>
      </c>
      <c r="D357" s="6" t="s">
        <v>143</v>
      </c>
      <c r="E357" s="32"/>
      <c r="F357" s="6"/>
      <c r="G357" s="29">
        <f>G358</f>
        <v>1276.7000000000003</v>
      </c>
      <c r="H357" s="24">
        <f>H358</f>
        <v>1271.6000000000001</v>
      </c>
      <c r="I357" s="16">
        <f t="shared" si="13"/>
        <v>99.6005326231691</v>
      </c>
      <c r="J357" s="18"/>
    </row>
    <row r="358" spans="1:10" ht="38.25">
      <c r="A358" s="13">
        <f t="shared" si="14"/>
        <v>350</v>
      </c>
      <c r="B358" s="25" t="s">
        <v>325</v>
      </c>
      <c r="C358" s="13">
        <v>901</v>
      </c>
      <c r="D358" s="13" t="s">
        <v>143</v>
      </c>
      <c r="E358" s="26" t="s">
        <v>176</v>
      </c>
      <c r="F358" s="6"/>
      <c r="G358" s="28">
        <f>G359</f>
        <v>1276.7000000000003</v>
      </c>
      <c r="H358" s="27">
        <f>H359</f>
        <v>1271.6000000000001</v>
      </c>
      <c r="I358" s="17">
        <f t="shared" si="13"/>
        <v>99.6005326231691</v>
      </c>
      <c r="J358" s="18"/>
    </row>
    <row r="359" spans="1:10" ht="38.25">
      <c r="A359" s="13">
        <f t="shared" si="14"/>
        <v>351</v>
      </c>
      <c r="B359" s="21" t="s">
        <v>428</v>
      </c>
      <c r="C359" s="6">
        <v>901</v>
      </c>
      <c r="D359" s="6" t="s">
        <v>143</v>
      </c>
      <c r="E359" s="32" t="s">
        <v>266</v>
      </c>
      <c r="F359" s="6"/>
      <c r="G359" s="29">
        <f>G360</f>
        <v>1276.7000000000003</v>
      </c>
      <c r="H359" s="24">
        <f>H360</f>
        <v>1271.6000000000001</v>
      </c>
      <c r="I359" s="16">
        <f t="shared" si="13"/>
        <v>99.6005326231691</v>
      </c>
      <c r="J359" s="18"/>
    </row>
    <row r="360" spans="1:10" ht="38.25">
      <c r="A360" s="13">
        <f t="shared" si="14"/>
        <v>352</v>
      </c>
      <c r="B360" s="25" t="s">
        <v>438</v>
      </c>
      <c r="C360" s="13">
        <v>901</v>
      </c>
      <c r="D360" s="13" t="s">
        <v>143</v>
      </c>
      <c r="E360" s="26" t="s">
        <v>271</v>
      </c>
      <c r="F360" s="13"/>
      <c r="G360" s="28">
        <f>G361+G364+G367</f>
        <v>1276.7000000000003</v>
      </c>
      <c r="H360" s="27">
        <f>H361+H364+H367</f>
        <v>1271.6000000000001</v>
      </c>
      <c r="I360" s="17">
        <f t="shared" si="13"/>
        <v>99.6005326231691</v>
      </c>
      <c r="J360" s="18"/>
    </row>
    <row r="361" spans="1:10" ht="25.5">
      <c r="A361" s="13">
        <f t="shared" si="14"/>
        <v>353</v>
      </c>
      <c r="B361" s="25" t="s">
        <v>79</v>
      </c>
      <c r="C361" s="13">
        <v>901</v>
      </c>
      <c r="D361" s="13" t="s">
        <v>143</v>
      </c>
      <c r="E361" s="26" t="s">
        <v>271</v>
      </c>
      <c r="F361" s="13">
        <v>110</v>
      </c>
      <c r="G361" s="27">
        <f>SUM(G362:G363)</f>
        <v>1134.3000000000002</v>
      </c>
      <c r="H361" s="27">
        <f>SUM(H362:H363)</f>
        <v>1134.3000000000002</v>
      </c>
      <c r="I361" s="17">
        <f t="shared" si="13"/>
        <v>100</v>
      </c>
      <c r="J361" s="18"/>
    </row>
    <row r="362" spans="1:10" ht="12.75">
      <c r="A362" s="13">
        <f t="shared" si="14"/>
        <v>354</v>
      </c>
      <c r="B362" s="25" t="s">
        <v>264</v>
      </c>
      <c r="C362" s="13"/>
      <c r="D362" s="13"/>
      <c r="E362" s="26"/>
      <c r="F362" s="13">
        <v>111</v>
      </c>
      <c r="G362" s="27">
        <v>871.2</v>
      </c>
      <c r="H362" s="27">
        <v>871.2</v>
      </c>
      <c r="I362" s="17">
        <f t="shared" si="13"/>
        <v>100</v>
      </c>
      <c r="J362" s="18"/>
    </row>
    <row r="363" spans="1:10" ht="51">
      <c r="A363" s="13">
        <f t="shared" si="14"/>
        <v>355</v>
      </c>
      <c r="B363" s="25" t="s">
        <v>205</v>
      </c>
      <c r="C363" s="13"/>
      <c r="D363" s="13"/>
      <c r="E363" s="26"/>
      <c r="F363" s="13">
        <v>119</v>
      </c>
      <c r="G363" s="27">
        <v>263.1</v>
      </c>
      <c r="H363" s="27">
        <v>263.1</v>
      </c>
      <c r="I363" s="17">
        <f t="shared" si="13"/>
        <v>100</v>
      </c>
      <c r="J363" s="18"/>
    </row>
    <row r="364" spans="1:10" ht="38.25">
      <c r="A364" s="13">
        <f t="shared" si="14"/>
        <v>356</v>
      </c>
      <c r="B364" s="25" t="s">
        <v>167</v>
      </c>
      <c r="C364" s="13"/>
      <c r="D364" s="13"/>
      <c r="E364" s="26"/>
      <c r="F364" s="13">
        <v>240</v>
      </c>
      <c r="G364" s="27">
        <f>G365+G366</f>
        <v>142.2</v>
      </c>
      <c r="H364" s="27">
        <f>H365+H366</f>
        <v>137.3</v>
      </c>
      <c r="I364" s="17">
        <f t="shared" si="13"/>
        <v>96.55414908579468</v>
      </c>
      <c r="J364" s="18"/>
    </row>
    <row r="365" spans="1:10" ht="38.25">
      <c r="A365" s="13">
        <f t="shared" si="14"/>
        <v>357</v>
      </c>
      <c r="B365" s="25" t="s">
        <v>162</v>
      </c>
      <c r="C365" s="13"/>
      <c r="D365" s="13"/>
      <c r="E365" s="26"/>
      <c r="F365" s="13">
        <v>242</v>
      </c>
      <c r="G365" s="27">
        <v>120.7</v>
      </c>
      <c r="H365" s="27">
        <v>118.8</v>
      </c>
      <c r="I365" s="17">
        <f t="shared" si="13"/>
        <v>98.4258492129246</v>
      </c>
      <c r="J365" s="18"/>
    </row>
    <row r="366" spans="1:10" ht="38.25">
      <c r="A366" s="13">
        <f t="shared" si="14"/>
        <v>358</v>
      </c>
      <c r="B366" s="36" t="s">
        <v>168</v>
      </c>
      <c r="C366" s="13"/>
      <c r="D366" s="13"/>
      <c r="E366" s="26"/>
      <c r="F366" s="13">
        <v>244</v>
      </c>
      <c r="G366" s="27">
        <v>21.5</v>
      </c>
      <c r="H366" s="27">
        <v>18.5</v>
      </c>
      <c r="I366" s="17">
        <f t="shared" si="13"/>
        <v>86.04651162790698</v>
      </c>
      <c r="J366" s="18"/>
    </row>
    <row r="367" spans="1:10" ht="12.75">
      <c r="A367" s="13">
        <f t="shared" si="14"/>
        <v>359</v>
      </c>
      <c r="B367" s="36" t="s">
        <v>328</v>
      </c>
      <c r="C367" s="13"/>
      <c r="D367" s="13"/>
      <c r="E367" s="26"/>
      <c r="F367" s="13">
        <v>852</v>
      </c>
      <c r="G367" s="27">
        <v>0.2</v>
      </c>
      <c r="H367" s="27">
        <v>0</v>
      </c>
      <c r="I367" s="17">
        <f t="shared" si="13"/>
        <v>0</v>
      </c>
      <c r="J367" s="18"/>
    </row>
    <row r="368" spans="1:10" ht="12.75">
      <c r="A368" s="13">
        <f t="shared" si="14"/>
        <v>360</v>
      </c>
      <c r="B368" s="32" t="s">
        <v>272</v>
      </c>
      <c r="C368" s="6">
        <v>901</v>
      </c>
      <c r="D368" s="32" t="s">
        <v>273</v>
      </c>
      <c r="E368" s="26"/>
      <c r="F368" s="26"/>
      <c r="G368" s="22">
        <f>G369</f>
        <v>1696.8</v>
      </c>
      <c r="H368" s="22">
        <f>H369</f>
        <v>1685.5</v>
      </c>
      <c r="I368" s="16">
        <f t="shared" si="13"/>
        <v>99.33404054691184</v>
      </c>
      <c r="J368" s="18"/>
    </row>
    <row r="369" spans="1:10" ht="12.75">
      <c r="A369" s="13">
        <f t="shared" si="14"/>
        <v>361</v>
      </c>
      <c r="B369" s="38" t="s">
        <v>274</v>
      </c>
      <c r="C369" s="6">
        <v>901</v>
      </c>
      <c r="D369" s="32" t="s">
        <v>275</v>
      </c>
      <c r="E369" s="26"/>
      <c r="F369" s="26"/>
      <c r="G369" s="22">
        <f>G370</f>
        <v>1696.8</v>
      </c>
      <c r="H369" s="22">
        <f>H370</f>
        <v>1685.5</v>
      </c>
      <c r="I369" s="16">
        <f t="shared" si="13"/>
        <v>99.33404054691184</v>
      </c>
      <c r="J369" s="18"/>
    </row>
    <row r="370" spans="1:10" ht="12.75">
      <c r="A370" s="13">
        <f t="shared" si="14"/>
        <v>362</v>
      </c>
      <c r="B370" s="38" t="s">
        <v>6</v>
      </c>
      <c r="C370" s="6">
        <v>901</v>
      </c>
      <c r="D370" s="32" t="s">
        <v>275</v>
      </c>
      <c r="E370" s="32" t="s">
        <v>172</v>
      </c>
      <c r="F370" s="32"/>
      <c r="G370" s="22">
        <f>G371+G373</f>
        <v>1696.8</v>
      </c>
      <c r="H370" s="22">
        <f>H371+H373</f>
        <v>1685.5</v>
      </c>
      <c r="I370" s="16">
        <f t="shared" si="13"/>
        <v>99.33404054691184</v>
      </c>
      <c r="J370" s="18"/>
    </row>
    <row r="371" spans="1:10" ht="38.25">
      <c r="A371" s="13">
        <f t="shared" si="14"/>
        <v>363</v>
      </c>
      <c r="B371" s="40" t="s">
        <v>276</v>
      </c>
      <c r="C371" s="13">
        <v>901</v>
      </c>
      <c r="D371" s="26" t="s">
        <v>275</v>
      </c>
      <c r="E371" s="26" t="s">
        <v>277</v>
      </c>
      <c r="F371" s="26"/>
      <c r="G371" s="39">
        <f>G372</f>
        <v>900</v>
      </c>
      <c r="H371" s="39">
        <f>H372</f>
        <v>900</v>
      </c>
      <c r="I371" s="17">
        <f t="shared" si="13"/>
        <v>100</v>
      </c>
      <c r="J371" s="18"/>
    </row>
    <row r="372" spans="1:10" ht="102">
      <c r="A372" s="13">
        <f t="shared" si="14"/>
        <v>364</v>
      </c>
      <c r="B372" s="48" t="s">
        <v>371</v>
      </c>
      <c r="C372" s="13">
        <v>901</v>
      </c>
      <c r="D372" s="26" t="s">
        <v>275</v>
      </c>
      <c r="E372" s="26" t="s">
        <v>277</v>
      </c>
      <c r="F372" s="26">
        <v>633</v>
      </c>
      <c r="G372" s="39">
        <v>900</v>
      </c>
      <c r="H372" s="39">
        <v>900</v>
      </c>
      <c r="I372" s="17">
        <f t="shared" si="13"/>
        <v>100</v>
      </c>
      <c r="J372" s="18"/>
    </row>
    <row r="373" spans="1:10" ht="51">
      <c r="A373" s="13">
        <f t="shared" si="14"/>
        <v>365</v>
      </c>
      <c r="B373" s="48" t="s">
        <v>439</v>
      </c>
      <c r="C373" s="13">
        <v>901</v>
      </c>
      <c r="D373" s="26" t="s">
        <v>275</v>
      </c>
      <c r="E373" s="26" t="s">
        <v>440</v>
      </c>
      <c r="F373" s="26"/>
      <c r="G373" s="39">
        <f>G374</f>
        <v>796.8</v>
      </c>
      <c r="H373" s="39">
        <f>H374</f>
        <v>785.5</v>
      </c>
      <c r="I373" s="17">
        <f t="shared" si="13"/>
        <v>98.58182730923696</v>
      </c>
      <c r="J373" s="18"/>
    </row>
    <row r="374" spans="1:10" ht="102">
      <c r="A374" s="13">
        <f t="shared" si="14"/>
        <v>366</v>
      </c>
      <c r="B374" s="48" t="s">
        <v>441</v>
      </c>
      <c r="C374" s="13">
        <v>901</v>
      </c>
      <c r="D374" s="26" t="s">
        <v>275</v>
      </c>
      <c r="E374" s="26" t="s">
        <v>440</v>
      </c>
      <c r="F374" s="26">
        <v>632</v>
      </c>
      <c r="G374" s="39">
        <v>796.8</v>
      </c>
      <c r="H374" s="39">
        <v>785.5</v>
      </c>
      <c r="I374" s="17">
        <f t="shared" si="13"/>
        <v>98.58182730923696</v>
      </c>
      <c r="J374" s="18"/>
    </row>
    <row r="375" spans="1:10" ht="25.5">
      <c r="A375" s="13">
        <f t="shared" si="14"/>
        <v>367</v>
      </c>
      <c r="B375" s="23" t="s">
        <v>144</v>
      </c>
      <c r="C375" s="6">
        <v>901</v>
      </c>
      <c r="D375" s="6" t="s">
        <v>145</v>
      </c>
      <c r="E375" s="32"/>
      <c r="F375" s="6"/>
      <c r="G375" s="29">
        <f>G376</f>
        <v>0.2</v>
      </c>
      <c r="H375" s="24">
        <f>H376</f>
        <v>0.2</v>
      </c>
      <c r="I375" s="16">
        <f t="shared" si="13"/>
        <v>100</v>
      </c>
      <c r="J375" s="18"/>
    </row>
    <row r="376" spans="1:10" ht="25.5">
      <c r="A376" s="13">
        <f t="shared" si="14"/>
        <v>368</v>
      </c>
      <c r="B376" s="21" t="s">
        <v>442</v>
      </c>
      <c r="C376" s="6">
        <v>901</v>
      </c>
      <c r="D376" s="6" t="s">
        <v>146</v>
      </c>
      <c r="E376" s="32"/>
      <c r="F376" s="6"/>
      <c r="G376" s="29">
        <f>G377</f>
        <v>0.2</v>
      </c>
      <c r="H376" s="24">
        <f>H377</f>
        <v>0.2</v>
      </c>
      <c r="I376" s="16">
        <f t="shared" si="13"/>
        <v>100</v>
      </c>
      <c r="J376" s="18"/>
    </row>
    <row r="377" spans="1:10" ht="38.25">
      <c r="A377" s="13">
        <f t="shared" si="14"/>
        <v>369</v>
      </c>
      <c r="B377" s="25" t="s">
        <v>356</v>
      </c>
      <c r="C377" s="13">
        <v>901</v>
      </c>
      <c r="D377" s="13" t="s">
        <v>146</v>
      </c>
      <c r="E377" s="26" t="s">
        <v>179</v>
      </c>
      <c r="F377" s="6"/>
      <c r="G377" s="28">
        <f>G378</f>
        <v>0.2</v>
      </c>
      <c r="H377" s="27">
        <f>H378</f>
        <v>0.2</v>
      </c>
      <c r="I377" s="17">
        <f t="shared" si="13"/>
        <v>100</v>
      </c>
      <c r="J377" s="18"/>
    </row>
    <row r="378" spans="1:10" ht="25.5">
      <c r="A378" s="13">
        <f t="shared" si="14"/>
        <v>370</v>
      </c>
      <c r="B378" s="21" t="s">
        <v>443</v>
      </c>
      <c r="C378" s="6">
        <v>901</v>
      </c>
      <c r="D378" s="6" t="s">
        <v>146</v>
      </c>
      <c r="E378" s="32" t="s">
        <v>278</v>
      </c>
      <c r="F378" s="6"/>
      <c r="G378" s="29">
        <f>G379</f>
        <v>0.2</v>
      </c>
      <c r="H378" s="24">
        <f>H379</f>
        <v>0.2</v>
      </c>
      <c r="I378" s="16">
        <f t="shared" si="13"/>
        <v>100</v>
      </c>
      <c r="J378" s="18"/>
    </row>
    <row r="379" spans="1:10" ht="51">
      <c r="A379" s="13">
        <f t="shared" si="14"/>
        <v>371</v>
      </c>
      <c r="B379" s="25" t="s">
        <v>67</v>
      </c>
      <c r="C379" s="13">
        <v>901</v>
      </c>
      <c r="D379" s="13" t="s">
        <v>146</v>
      </c>
      <c r="E379" s="26" t="s">
        <v>279</v>
      </c>
      <c r="F379" s="13"/>
      <c r="G379" s="28">
        <f>G380</f>
        <v>0.2</v>
      </c>
      <c r="H379" s="27">
        <f>H380</f>
        <v>0.2</v>
      </c>
      <c r="I379" s="17">
        <f t="shared" si="13"/>
        <v>100</v>
      </c>
      <c r="J379" s="18"/>
    </row>
    <row r="380" spans="1:10" ht="12.75">
      <c r="A380" s="13">
        <f t="shared" si="14"/>
        <v>372</v>
      </c>
      <c r="B380" s="25" t="s">
        <v>80</v>
      </c>
      <c r="C380" s="13">
        <v>901</v>
      </c>
      <c r="D380" s="13" t="s">
        <v>146</v>
      </c>
      <c r="E380" s="26" t="s">
        <v>279</v>
      </c>
      <c r="F380" s="13">
        <v>730</v>
      </c>
      <c r="G380" s="27">
        <v>0.2</v>
      </c>
      <c r="H380" s="27">
        <v>0.2</v>
      </c>
      <c r="I380" s="17">
        <f t="shared" si="13"/>
        <v>100</v>
      </c>
      <c r="J380" s="18"/>
    </row>
    <row r="381" spans="1:10" ht="51">
      <c r="A381" s="13">
        <f t="shared" si="14"/>
        <v>373</v>
      </c>
      <c r="B381" s="23" t="s">
        <v>444</v>
      </c>
      <c r="C381" s="6">
        <v>901</v>
      </c>
      <c r="D381" s="6" t="s">
        <v>147</v>
      </c>
      <c r="E381" s="32"/>
      <c r="F381" s="6"/>
      <c r="G381" s="29">
        <f>G382+G389</f>
        <v>129053.4</v>
      </c>
      <c r="H381" s="24">
        <f>H382+H389</f>
        <v>129053.4</v>
      </c>
      <c r="I381" s="16">
        <f t="shared" si="13"/>
        <v>100</v>
      </c>
      <c r="J381" s="18"/>
    </row>
    <row r="382" spans="1:10" ht="38.25">
      <c r="A382" s="13">
        <f t="shared" si="14"/>
        <v>374</v>
      </c>
      <c r="B382" s="21" t="s">
        <v>49</v>
      </c>
      <c r="C382" s="6">
        <v>901</v>
      </c>
      <c r="D382" s="6" t="s">
        <v>148</v>
      </c>
      <c r="E382" s="32"/>
      <c r="F382" s="6"/>
      <c r="G382" s="29">
        <f>G383</f>
        <v>73887</v>
      </c>
      <c r="H382" s="24">
        <f>H383</f>
        <v>73887</v>
      </c>
      <c r="I382" s="16">
        <f t="shared" si="13"/>
        <v>100</v>
      </c>
      <c r="J382" s="18"/>
    </row>
    <row r="383" spans="1:10" ht="38.25">
      <c r="A383" s="13">
        <f t="shared" si="14"/>
        <v>375</v>
      </c>
      <c r="B383" s="25" t="s">
        <v>356</v>
      </c>
      <c r="C383" s="13">
        <v>901</v>
      </c>
      <c r="D383" s="13" t="s">
        <v>148</v>
      </c>
      <c r="E383" s="26" t="s">
        <v>179</v>
      </c>
      <c r="F383" s="6"/>
      <c r="G383" s="28">
        <f>G384</f>
        <v>73887</v>
      </c>
      <c r="H383" s="27">
        <f>H384</f>
        <v>73887</v>
      </c>
      <c r="I383" s="17">
        <f t="shared" si="13"/>
        <v>100</v>
      </c>
      <c r="J383" s="18"/>
    </row>
    <row r="384" spans="1:10" ht="25.5">
      <c r="A384" s="13">
        <f t="shared" si="14"/>
        <v>376</v>
      </c>
      <c r="B384" s="21" t="s">
        <v>445</v>
      </c>
      <c r="C384" s="6">
        <v>901</v>
      </c>
      <c r="D384" s="6" t="s">
        <v>148</v>
      </c>
      <c r="E384" s="32" t="s">
        <v>280</v>
      </c>
      <c r="F384" s="6"/>
      <c r="G384" s="29">
        <f>G385+G387</f>
        <v>73887</v>
      </c>
      <c r="H384" s="24">
        <f>H385+H387</f>
        <v>73887</v>
      </c>
      <c r="I384" s="16">
        <f t="shared" si="13"/>
        <v>100</v>
      </c>
      <c r="J384" s="18"/>
    </row>
    <row r="385" spans="1:10" ht="25.5">
      <c r="A385" s="13">
        <f t="shared" si="14"/>
        <v>377</v>
      </c>
      <c r="B385" s="25" t="s">
        <v>68</v>
      </c>
      <c r="C385" s="13">
        <v>901</v>
      </c>
      <c r="D385" s="13" t="s">
        <v>148</v>
      </c>
      <c r="E385" s="26" t="s">
        <v>281</v>
      </c>
      <c r="F385" s="13"/>
      <c r="G385" s="28">
        <f>G386</f>
        <v>66454</v>
      </c>
      <c r="H385" s="27">
        <f>H386</f>
        <v>66454</v>
      </c>
      <c r="I385" s="17">
        <f t="shared" si="13"/>
        <v>100</v>
      </c>
      <c r="J385" s="18"/>
    </row>
    <row r="386" spans="1:10" ht="25.5">
      <c r="A386" s="13">
        <f t="shared" si="14"/>
        <v>378</v>
      </c>
      <c r="B386" s="25" t="s">
        <v>50</v>
      </c>
      <c r="C386" s="13">
        <v>901</v>
      </c>
      <c r="D386" s="13" t="s">
        <v>148</v>
      </c>
      <c r="E386" s="26" t="s">
        <v>281</v>
      </c>
      <c r="F386" s="13">
        <v>511</v>
      </c>
      <c r="G386" s="28">
        <v>66454</v>
      </c>
      <c r="H386" s="27">
        <v>66454</v>
      </c>
      <c r="I386" s="17">
        <f t="shared" si="13"/>
        <v>100</v>
      </c>
      <c r="J386" s="18"/>
    </row>
    <row r="387" spans="1:10" ht="51">
      <c r="A387" s="13">
        <f t="shared" si="14"/>
        <v>379</v>
      </c>
      <c r="B387" s="25" t="s">
        <v>149</v>
      </c>
      <c r="C387" s="13">
        <v>901</v>
      </c>
      <c r="D387" s="13" t="s">
        <v>148</v>
      </c>
      <c r="E387" s="26" t="s">
        <v>282</v>
      </c>
      <c r="F387" s="13"/>
      <c r="G387" s="28">
        <f>G388</f>
        <v>7433</v>
      </c>
      <c r="H387" s="27">
        <f>H388</f>
        <v>7433</v>
      </c>
      <c r="I387" s="17">
        <f t="shared" si="13"/>
        <v>100</v>
      </c>
      <c r="J387" s="18"/>
    </row>
    <row r="388" spans="1:10" ht="25.5">
      <c r="A388" s="13">
        <f t="shared" si="14"/>
        <v>380</v>
      </c>
      <c r="B388" s="25" t="s">
        <v>50</v>
      </c>
      <c r="C388" s="13">
        <v>901</v>
      </c>
      <c r="D388" s="13" t="s">
        <v>148</v>
      </c>
      <c r="E388" s="26" t="s">
        <v>282</v>
      </c>
      <c r="F388" s="13">
        <v>511</v>
      </c>
      <c r="G388" s="28">
        <v>7433</v>
      </c>
      <c r="H388" s="27">
        <v>7433</v>
      </c>
      <c r="I388" s="17">
        <f t="shared" si="13"/>
        <v>100</v>
      </c>
      <c r="J388" s="18"/>
    </row>
    <row r="389" spans="1:10" ht="25.5">
      <c r="A389" s="13">
        <f t="shared" si="14"/>
        <v>381</v>
      </c>
      <c r="B389" s="21" t="s">
        <v>150</v>
      </c>
      <c r="C389" s="6">
        <v>901</v>
      </c>
      <c r="D389" s="6" t="s">
        <v>151</v>
      </c>
      <c r="E389" s="32"/>
      <c r="F389" s="6"/>
      <c r="G389" s="29">
        <f>G390</f>
        <v>55166.4</v>
      </c>
      <c r="H389" s="24">
        <f>H390</f>
        <v>55166.4</v>
      </c>
      <c r="I389" s="16">
        <f aca="true" t="shared" si="15" ref="I389:I394">H389/G389*100</f>
        <v>100</v>
      </c>
      <c r="J389" s="18"/>
    </row>
    <row r="390" spans="1:10" ht="38.25">
      <c r="A390" s="13">
        <f t="shared" si="14"/>
        <v>382</v>
      </c>
      <c r="B390" s="25" t="s">
        <v>356</v>
      </c>
      <c r="C390" s="13">
        <v>901</v>
      </c>
      <c r="D390" s="13" t="s">
        <v>151</v>
      </c>
      <c r="E390" s="26" t="s">
        <v>179</v>
      </c>
      <c r="F390" s="6"/>
      <c r="G390" s="28">
        <f>G391</f>
        <v>55166.4</v>
      </c>
      <c r="H390" s="27">
        <f>H391</f>
        <v>55166.4</v>
      </c>
      <c r="I390" s="17">
        <f t="shared" si="15"/>
        <v>100</v>
      </c>
      <c r="J390" s="18"/>
    </row>
    <row r="391" spans="1:10" ht="25.5">
      <c r="A391" s="13">
        <f t="shared" si="14"/>
        <v>383</v>
      </c>
      <c r="B391" s="21" t="s">
        <v>445</v>
      </c>
      <c r="C391" s="6">
        <v>901</v>
      </c>
      <c r="D391" s="6" t="s">
        <v>151</v>
      </c>
      <c r="E391" s="32" t="s">
        <v>280</v>
      </c>
      <c r="F391" s="6"/>
      <c r="G391" s="29">
        <f>G392</f>
        <v>55166.4</v>
      </c>
      <c r="H391" s="24">
        <f>H392</f>
        <v>55166.4</v>
      </c>
      <c r="I391" s="16">
        <f t="shared" si="15"/>
        <v>100</v>
      </c>
      <c r="J391" s="18"/>
    </row>
    <row r="392" spans="1:10" ht="38.25">
      <c r="A392" s="13">
        <f t="shared" si="14"/>
        <v>384</v>
      </c>
      <c r="B392" s="25" t="s">
        <v>51</v>
      </c>
      <c r="C392" s="13">
        <v>901</v>
      </c>
      <c r="D392" s="13" t="s">
        <v>151</v>
      </c>
      <c r="E392" s="26" t="s">
        <v>446</v>
      </c>
      <c r="F392" s="13"/>
      <c r="G392" s="28">
        <f>G393</f>
        <v>55166.4</v>
      </c>
      <c r="H392" s="27">
        <f>H393</f>
        <v>55166.4</v>
      </c>
      <c r="I392" s="17">
        <f t="shared" si="15"/>
        <v>100</v>
      </c>
      <c r="J392" s="18"/>
    </row>
    <row r="393" spans="1:10" ht="12.75">
      <c r="A393" s="13">
        <f t="shared" si="14"/>
        <v>385</v>
      </c>
      <c r="B393" s="25" t="s">
        <v>106</v>
      </c>
      <c r="C393" s="13">
        <v>901</v>
      </c>
      <c r="D393" s="13" t="s">
        <v>151</v>
      </c>
      <c r="E393" s="26" t="s">
        <v>446</v>
      </c>
      <c r="F393" s="13">
        <v>540</v>
      </c>
      <c r="G393" s="28">
        <v>55166.4</v>
      </c>
      <c r="H393" s="78">
        <v>55166.4</v>
      </c>
      <c r="I393" s="17">
        <f t="shared" si="15"/>
        <v>100</v>
      </c>
      <c r="J393" s="18"/>
    </row>
    <row r="394" spans="1:10" ht="42.75" customHeight="1">
      <c r="A394" s="13">
        <f t="shared" si="14"/>
        <v>386</v>
      </c>
      <c r="B394" s="23" t="s">
        <v>81</v>
      </c>
      <c r="C394" s="6">
        <v>906</v>
      </c>
      <c r="D394" s="6"/>
      <c r="E394" s="32"/>
      <c r="F394" s="6"/>
      <c r="G394" s="22">
        <f>SUM(G395)</f>
        <v>366501.4</v>
      </c>
      <c r="H394" s="22">
        <f>SUM(H395)</f>
        <v>362729.19999999995</v>
      </c>
      <c r="I394" s="16">
        <f t="shared" si="15"/>
        <v>98.97075427269853</v>
      </c>
      <c r="J394" s="18"/>
    </row>
    <row r="395" spans="1:10" ht="12.75">
      <c r="A395" s="13">
        <f aca="true" t="shared" si="16" ref="A395:A458">A394+1</f>
        <v>387</v>
      </c>
      <c r="B395" s="23" t="s">
        <v>69</v>
      </c>
      <c r="C395" s="6">
        <v>906</v>
      </c>
      <c r="D395" s="6" t="s">
        <v>125</v>
      </c>
      <c r="E395" s="32"/>
      <c r="F395" s="6"/>
      <c r="G395" s="22">
        <f>SUM(G396+G436+G515+G567+G495)</f>
        <v>366501.4</v>
      </c>
      <c r="H395" s="22">
        <f>SUM(H396+H436+H515+H567+H495)</f>
        <v>362729.19999999995</v>
      </c>
      <c r="I395" s="16">
        <f aca="true" t="shared" si="17" ref="I395:I451">H395/G395*100</f>
        <v>98.97075427269853</v>
      </c>
      <c r="J395" s="18"/>
    </row>
    <row r="396" spans="1:10" ht="12.75">
      <c r="A396" s="13">
        <f t="shared" si="16"/>
        <v>388</v>
      </c>
      <c r="B396" s="21" t="s">
        <v>82</v>
      </c>
      <c r="C396" s="6">
        <v>906</v>
      </c>
      <c r="D396" s="6" t="s">
        <v>126</v>
      </c>
      <c r="E396" s="32"/>
      <c r="F396" s="6"/>
      <c r="G396" s="22">
        <f>SUM(G397)</f>
        <v>120486.6</v>
      </c>
      <c r="H396" s="24">
        <f>H397</f>
        <v>118833.09999999999</v>
      </c>
      <c r="I396" s="16">
        <f t="shared" si="17"/>
        <v>98.62764821980203</v>
      </c>
      <c r="J396" s="18"/>
    </row>
    <row r="397" spans="1:10" ht="51">
      <c r="A397" s="13">
        <f t="shared" si="16"/>
        <v>389</v>
      </c>
      <c r="B397" s="25" t="s">
        <v>447</v>
      </c>
      <c r="C397" s="13">
        <v>906</v>
      </c>
      <c r="D397" s="13" t="s">
        <v>126</v>
      </c>
      <c r="E397" s="26" t="s">
        <v>283</v>
      </c>
      <c r="F397" s="13"/>
      <c r="G397" s="28">
        <f>G398+G431</f>
        <v>120486.6</v>
      </c>
      <c r="H397" s="27">
        <f>H398+H431</f>
        <v>118833.09999999999</v>
      </c>
      <c r="I397" s="17">
        <f t="shared" si="17"/>
        <v>98.62764821980203</v>
      </c>
      <c r="J397" s="18"/>
    </row>
    <row r="398" spans="1:10" ht="51">
      <c r="A398" s="13">
        <f t="shared" si="16"/>
        <v>390</v>
      </c>
      <c r="B398" s="21" t="s">
        <v>448</v>
      </c>
      <c r="C398" s="6">
        <v>906</v>
      </c>
      <c r="D398" s="6" t="s">
        <v>126</v>
      </c>
      <c r="E398" s="32" t="s">
        <v>284</v>
      </c>
      <c r="F398" s="6"/>
      <c r="G398" s="29">
        <f>G399+G414+G418+G420+G426</f>
        <v>119626.20000000001</v>
      </c>
      <c r="H398" s="24">
        <f>H399+H414+H418+H420+H426</f>
        <v>118066.4</v>
      </c>
      <c r="I398" s="16">
        <f t="shared" si="17"/>
        <v>98.69610503384708</v>
      </c>
      <c r="J398" s="18"/>
    </row>
    <row r="399" spans="1:10" ht="51">
      <c r="A399" s="13">
        <f t="shared" si="16"/>
        <v>391</v>
      </c>
      <c r="B399" s="25" t="s">
        <v>52</v>
      </c>
      <c r="C399" s="13">
        <v>906</v>
      </c>
      <c r="D399" s="13" t="s">
        <v>126</v>
      </c>
      <c r="E399" s="26" t="s">
        <v>285</v>
      </c>
      <c r="F399" s="13"/>
      <c r="G399" s="28">
        <f>G400+G404+G407+G410</f>
        <v>60624.00000000001</v>
      </c>
      <c r="H399" s="27">
        <f>H400+H404+H407+H410</f>
        <v>59134.7</v>
      </c>
      <c r="I399" s="17">
        <f t="shared" si="17"/>
        <v>97.54338215888096</v>
      </c>
      <c r="J399" s="18"/>
    </row>
    <row r="400" spans="1:10" ht="25.5">
      <c r="A400" s="13">
        <f t="shared" si="16"/>
        <v>392</v>
      </c>
      <c r="B400" s="25" t="s">
        <v>79</v>
      </c>
      <c r="C400" s="13">
        <v>906</v>
      </c>
      <c r="D400" s="13" t="s">
        <v>126</v>
      </c>
      <c r="E400" s="26" t="s">
        <v>285</v>
      </c>
      <c r="F400" s="13">
        <v>110</v>
      </c>
      <c r="G400" s="28">
        <f>G401+G402+G403</f>
        <v>23654.800000000003</v>
      </c>
      <c r="H400" s="28">
        <f>H401+H402+H403</f>
        <v>23649.2</v>
      </c>
      <c r="I400" s="17">
        <f t="shared" si="17"/>
        <v>99.97632615790451</v>
      </c>
      <c r="J400" s="18"/>
    </row>
    <row r="401" spans="1:10" ht="12.75">
      <c r="A401" s="13">
        <f t="shared" si="16"/>
        <v>393</v>
      </c>
      <c r="B401" s="25" t="s">
        <v>264</v>
      </c>
      <c r="C401" s="13"/>
      <c r="D401" s="13"/>
      <c r="E401" s="26"/>
      <c r="F401" s="13">
        <v>111</v>
      </c>
      <c r="G401" s="28">
        <v>18131.4</v>
      </c>
      <c r="H401" s="28">
        <v>18131.4</v>
      </c>
      <c r="I401" s="17">
        <f t="shared" si="17"/>
        <v>100</v>
      </c>
      <c r="J401" s="18"/>
    </row>
    <row r="402" spans="1:10" ht="25.5">
      <c r="A402" s="13">
        <f t="shared" si="16"/>
        <v>394</v>
      </c>
      <c r="B402" s="25" t="s">
        <v>286</v>
      </c>
      <c r="C402" s="13"/>
      <c r="D402" s="13"/>
      <c r="E402" s="26"/>
      <c r="F402" s="13">
        <v>112</v>
      </c>
      <c r="G402" s="28">
        <v>29</v>
      </c>
      <c r="H402" s="28">
        <v>29</v>
      </c>
      <c r="I402" s="17">
        <f t="shared" si="17"/>
        <v>100</v>
      </c>
      <c r="J402" s="18"/>
    </row>
    <row r="403" spans="1:10" ht="51">
      <c r="A403" s="13">
        <f t="shared" si="16"/>
        <v>395</v>
      </c>
      <c r="B403" s="25" t="s">
        <v>205</v>
      </c>
      <c r="C403" s="13"/>
      <c r="D403" s="13"/>
      <c r="E403" s="26"/>
      <c r="F403" s="13">
        <v>119</v>
      </c>
      <c r="G403" s="28">
        <v>5494.4</v>
      </c>
      <c r="H403" s="28">
        <v>5488.8</v>
      </c>
      <c r="I403" s="17">
        <f t="shared" si="17"/>
        <v>99.89807804309844</v>
      </c>
      <c r="J403" s="18"/>
    </row>
    <row r="404" spans="1:10" ht="38.25">
      <c r="A404" s="13">
        <f t="shared" si="16"/>
        <v>396</v>
      </c>
      <c r="B404" s="25" t="s">
        <v>167</v>
      </c>
      <c r="C404" s="13"/>
      <c r="D404" s="13"/>
      <c r="E404" s="26"/>
      <c r="F404" s="13">
        <v>240</v>
      </c>
      <c r="G404" s="28">
        <f>G405+G406</f>
        <v>30057.5</v>
      </c>
      <c r="H404" s="28">
        <f>H405+H406</f>
        <v>28585.899999999998</v>
      </c>
      <c r="I404" s="17">
        <f t="shared" si="17"/>
        <v>95.10405056974132</v>
      </c>
      <c r="J404" s="18"/>
    </row>
    <row r="405" spans="1:10" ht="38.25">
      <c r="A405" s="13">
        <f t="shared" si="16"/>
        <v>397</v>
      </c>
      <c r="B405" s="25" t="s">
        <v>162</v>
      </c>
      <c r="C405" s="13"/>
      <c r="D405" s="13"/>
      <c r="E405" s="26"/>
      <c r="F405" s="13">
        <v>242</v>
      </c>
      <c r="G405" s="28">
        <v>1279.1</v>
      </c>
      <c r="H405" s="28">
        <v>1277.1</v>
      </c>
      <c r="I405" s="17">
        <f t="shared" si="17"/>
        <v>99.84364005941678</v>
      </c>
      <c r="J405" s="18"/>
    </row>
    <row r="406" spans="1:10" ht="38.25">
      <c r="A406" s="13">
        <f t="shared" si="16"/>
        <v>398</v>
      </c>
      <c r="B406" s="25" t="s">
        <v>168</v>
      </c>
      <c r="C406" s="6"/>
      <c r="D406" s="13"/>
      <c r="E406" s="26"/>
      <c r="F406" s="13">
        <v>244</v>
      </c>
      <c r="G406" s="39">
        <v>28778.4</v>
      </c>
      <c r="H406" s="39">
        <v>27308.8</v>
      </c>
      <c r="I406" s="17">
        <f t="shared" si="17"/>
        <v>94.89339226642203</v>
      </c>
      <c r="J406" s="18"/>
    </row>
    <row r="407" spans="1:10" ht="12.75">
      <c r="A407" s="13">
        <f t="shared" si="16"/>
        <v>399</v>
      </c>
      <c r="B407" s="25" t="s">
        <v>70</v>
      </c>
      <c r="C407" s="13"/>
      <c r="D407" s="13"/>
      <c r="E407" s="26"/>
      <c r="F407" s="13">
        <v>620</v>
      </c>
      <c r="G407" s="39">
        <f>G408+G409</f>
        <v>5989.3</v>
      </c>
      <c r="H407" s="39">
        <f>H408+H409</f>
        <v>5977.4</v>
      </c>
      <c r="I407" s="17">
        <f t="shared" si="17"/>
        <v>99.80131234034026</v>
      </c>
      <c r="J407" s="18"/>
    </row>
    <row r="408" spans="1:10" ht="63.75">
      <c r="A408" s="13">
        <f t="shared" si="16"/>
        <v>400</v>
      </c>
      <c r="B408" s="25" t="s">
        <v>75</v>
      </c>
      <c r="C408" s="6"/>
      <c r="D408" s="13"/>
      <c r="E408" s="26"/>
      <c r="F408" s="13">
        <v>621</v>
      </c>
      <c r="G408" s="28">
        <v>5867.7</v>
      </c>
      <c r="H408" s="28">
        <v>5867.7</v>
      </c>
      <c r="I408" s="17">
        <f t="shared" si="17"/>
        <v>100</v>
      </c>
      <c r="J408" s="18"/>
    </row>
    <row r="409" spans="1:10" ht="25.5">
      <c r="A409" s="13">
        <f t="shared" si="16"/>
        <v>401</v>
      </c>
      <c r="B409" s="36" t="s">
        <v>53</v>
      </c>
      <c r="C409" s="6"/>
      <c r="D409" s="13"/>
      <c r="E409" s="26"/>
      <c r="F409" s="13">
        <v>622</v>
      </c>
      <c r="G409" s="28">
        <v>121.6</v>
      </c>
      <c r="H409" s="28">
        <v>109.7</v>
      </c>
      <c r="I409" s="17">
        <f t="shared" si="17"/>
        <v>90.2138157894737</v>
      </c>
      <c r="J409" s="18"/>
    </row>
    <row r="410" spans="1:10" ht="12.75">
      <c r="A410" s="13">
        <f t="shared" si="16"/>
        <v>402</v>
      </c>
      <c r="B410" s="36" t="s">
        <v>71</v>
      </c>
      <c r="C410" s="6"/>
      <c r="D410" s="13"/>
      <c r="E410" s="26"/>
      <c r="F410" s="13">
        <v>850</v>
      </c>
      <c r="G410" s="28">
        <f>G411+G412+G413</f>
        <v>922.4</v>
      </c>
      <c r="H410" s="28">
        <f>H411+H412+H413</f>
        <v>922.1999999999999</v>
      </c>
      <c r="I410" s="17">
        <f t="shared" si="17"/>
        <v>99.97831743278404</v>
      </c>
      <c r="J410" s="18"/>
    </row>
    <row r="411" spans="1:10" ht="25.5">
      <c r="A411" s="13">
        <f t="shared" si="16"/>
        <v>403</v>
      </c>
      <c r="B411" s="25" t="s">
        <v>72</v>
      </c>
      <c r="C411" s="13"/>
      <c r="D411" s="13"/>
      <c r="E411" s="26"/>
      <c r="F411" s="13">
        <v>851</v>
      </c>
      <c r="G411" s="39">
        <v>860</v>
      </c>
      <c r="H411" s="39">
        <v>859.8</v>
      </c>
      <c r="I411" s="17">
        <f t="shared" si="17"/>
        <v>99.9767441860465</v>
      </c>
      <c r="J411" s="18"/>
    </row>
    <row r="412" spans="1:10" ht="12.75">
      <c r="A412" s="13">
        <f t="shared" si="16"/>
        <v>404</v>
      </c>
      <c r="B412" s="25" t="s">
        <v>328</v>
      </c>
      <c r="C412" s="13"/>
      <c r="D412" s="13"/>
      <c r="E412" s="26"/>
      <c r="F412" s="13">
        <v>852</v>
      </c>
      <c r="G412" s="39">
        <v>1</v>
      </c>
      <c r="H412" s="39">
        <v>1</v>
      </c>
      <c r="I412" s="17">
        <f t="shared" si="17"/>
        <v>100</v>
      </c>
      <c r="J412" s="18"/>
    </row>
    <row r="413" spans="1:10" ht="12.75">
      <c r="A413" s="13">
        <f t="shared" si="16"/>
        <v>405</v>
      </c>
      <c r="B413" s="25" t="s">
        <v>8</v>
      </c>
      <c r="C413" s="13"/>
      <c r="D413" s="13"/>
      <c r="E413" s="26"/>
      <c r="F413" s="13">
        <v>853</v>
      </c>
      <c r="G413" s="39">
        <v>61.4</v>
      </c>
      <c r="H413" s="39">
        <v>61.4</v>
      </c>
      <c r="I413" s="17">
        <f t="shared" si="17"/>
        <v>100</v>
      </c>
      <c r="J413" s="18"/>
    </row>
    <row r="414" spans="1:10" ht="76.5">
      <c r="A414" s="13">
        <f t="shared" si="16"/>
        <v>406</v>
      </c>
      <c r="B414" s="25" t="s">
        <v>54</v>
      </c>
      <c r="C414" s="13">
        <v>906</v>
      </c>
      <c r="D414" s="13" t="s">
        <v>126</v>
      </c>
      <c r="E414" s="26" t="s">
        <v>287</v>
      </c>
      <c r="F414" s="13"/>
      <c r="G414" s="28">
        <f>G415</f>
        <v>2124.2999999999997</v>
      </c>
      <c r="H414" s="28">
        <f>H415</f>
        <v>2124.2999999999997</v>
      </c>
      <c r="I414" s="17">
        <f t="shared" si="17"/>
        <v>100</v>
      </c>
      <c r="J414" s="18"/>
    </row>
    <row r="415" spans="1:10" ht="38.25">
      <c r="A415" s="13">
        <f t="shared" si="16"/>
        <v>407</v>
      </c>
      <c r="B415" s="25" t="s">
        <v>167</v>
      </c>
      <c r="C415" s="13">
        <v>906</v>
      </c>
      <c r="D415" s="13" t="s">
        <v>126</v>
      </c>
      <c r="E415" s="26" t="s">
        <v>287</v>
      </c>
      <c r="F415" s="13">
        <v>240</v>
      </c>
      <c r="G415" s="28">
        <f>G416+G417</f>
        <v>2124.2999999999997</v>
      </c>
      <c r="H415" s="28">
        <f>H416+H417</f>
        <v>2124.2999999999997</v>
      </c>
      <c r="I415" s="17">
        <f t="shared" si="17"/>
        <v>100</v>
      </c>
      <c r="J415" s="18"/>
    </row>
    <row r="416" spans="1:10" ht="38.25">
      <c r="A416" s="13">
        <f t="shared" si="16"/>
        <v>408</v>
      </c>
      <c r="B416" s="36" t="s">
        <v>61</v>
      </c>
      <c r="C416" s="33"/>
      <c r="D416" s="33"/>
      <c r="E416" s="33"/>
      <c r="F416" s="56">
        <v>243</v>
      </c>
      <c r="G416" s="28">
        <v>2093.7</v>
      </c>
      <c r="H416" s="28">
        <v>2093.7</v>
      </c>
      <c r="I416" s="17">
        <f t="shared" si="17"/>
        <v>100</v>
      </c>
      <c r="J416" s="18"/>
    </row>
    <row r="417" spans="1:10" ht="38.25">
      <c r="A417" s="13">
        <f t="shared" si="16"/>
        <v>409</v>
      </c>
      <c r="B417" s="25" t="s">
        <v>168</v>
      </c>
      <c r="C417" s="13"/>
      <c r="D417" s="13"/>
      <c r="E417" s="26"/>
      <c r="F417" s="56">
        <v>244</v>
      </c>
      <c r="G417" s="28">
        <v>30.6</v>
      </c>
      <c r="H417" s="28">
        <v>30.6</v>
      </c>
      <c r="I417" s="17">
        <f t="shared" si="17"/>
        <v>100</v>
      </c>
      <c r="J417" s="18"/>
    </row>
    <row r="418" spans="1:10" ht="76.5">
      <c r="A418" s="13">
        <f t="shared" si="16"/>
        <v>410</v>
      </c>
      <c r="B418" s="36" t="s">
        <v>449</v>
      </c>
      <c r="C418" s="13">
        <v>906</v>
      </c>
      <c r="D418" s="13" t="s">
        <v>126</v>
      </c>
      <c r="E418" s="26" t="s">
        <v>288</v>
      </c>
      <c r="F418" s="56"/>
      <c r="G418" s="28">
        <f>SUM(G419)</f>
        <v>58</v>
      </c>
      <c r="H418" s="27">
        <f>H419</f>
        <v>58</v>
      </c>
      <c r="I418" s="17">
        <f t="shared" si="17"/>
        <v>100</v>
      </c>
      <c r="J418" s="18"/>
    </row>
    <row r="419" spans="1:10" ht="38.25">
      <c r="A419" s="13">
        <f t="shared" si="16"/>
        <v>411</v>
      </c>
      <c r="B419" s="25" t="s">
        <v>168</v>
      </c>
      <c r="C419" s="13">
        <v>906</v>
      </c>
      <c r="D419" s="13" t="s">
        <v>126</v>
      </c>
      <c r="E419" s="26" t="s">
        <v>288</v>
      </c>
      <c r="F419" s="56">
        <v>244</v>
      </c>
      <c r="G419" s="28">
        <v>58</v>
      </c>
      <c r="H419" s="27">
        <v>58</v>
      </c>
      <c r="I419" s="17">
        <f t="shared" si="17"/>
        <v>100</v>
      </c>
      <c r="J419" s="18"/>
    </row>
    <row r="420" spans="1:10" ht="89.25">
      <c r="A420" s="13">
        <f t="shared" si="16"/>
        <v>412</v>
      </c>
      <c r="B420" s="25" t="s">
        <v>73</v>
      </c>
      <c r="C420" s="13">
        <v>906</v>
      </c>
      <c r="D420" s="13" t="s">
        <v>126</v>
      </c>
      <c r="E420" s="26" t="s">
        <v>289</v>
      </c>
      <c r="F420" s="56"/>
      <c r="G420" s="28">
        <f>G421+G425</f>
        <v>55879.9</v>
      </c>
      <c r="H420" s="27">
        <f>H421+H425</f>
        <v>55809.4</v>
      </c>
      <c r="I420" s="17">
        <f t="shared" si="17"/>
        <v>99.87383656735248</v>
      </c>
      <c r="J420" s="18"/>
    </row>
    <row r="421" spans="1:10" ht="25.5">
      <c r="A421" s="13">
        <f t="shared" si="16"/>
        <v>413</v>
      </c>
      <c r="B421" s="25" t="s">
        <v>79</v>
      </c>
      <c r="C421" s="13">
        <v>906</v>
      </c>
      <c r="D421" s="13" t="s">
        <v>126</v>
      </c>
      <c r="E421" s="26" t="s">
        <v>289</v>
      </c>
      <c r="F421" s="56">
        <v>110</v>
      </c>
      <c r="G421" s="28">
        <f>G422+G424+G423</f>
        <v>46951</v>
      </c>
      <c r="H421" s="27">
        <f>H422+H424+H423</f>
        <v>46880.5</v>
      </c>
      <c r="I421" s="17">
        <f t="shared" si="17"/>
        <v>99.84984345381355</v>
      </c>
      <c r="J421" s="18"/>
    </row>
    <row r="422" spans="1:10" ht="12.75">
      <c r="A422" s="13">
        <f t="shared" si="16"/>
        <v>414</v>
      </c>
      <c r="B422" s="25" t="s">
        <v>264</v>
      </c>
      <c r="C422" s="13"/>
      <c r="D422" s="13"/>
      <c r="E422" s="26"/>
      <c r="F422" s="56">
        <v>111</v>
      </c>
      <c r="G422" s="28">
        <v>36058.5</v>
      </c>
      <c r="H422" s="27">
        <v>36051.4</v>
      </c>
      <c r="I422" s="17">
        <f t="shared" si="17"/>
        <v>99.9803097743944</v>
      </c>
      <c r="J422" s="18"/>
    </row>
    <row r="423" spans="1:10" ht="25.5">
      <c r="A423" s="13">
        <f t="shared" si="16"/>
        <v>415</v>
      </c>
      <c r="B423" s="25" t="s">
        <v>286</v>
      </c>
      <c r="C423" s="13"/>
      <c r="D423" s="13"/>
      <c r="E423" s="26"/>
      <c r="F423" s="56">
        <v>112</v>
      </c>
      <c r="G423" s="28">
        <v>2.8</v>
      </c>
      <c r="H423" s="27">
        <v>2.6</v>
      </c>
      <c r="I423" s="17">
        <f t="shared" si="17"/>
        <v>92.85714285714288</v>
      </c>
      <c r="J423" s="18"/>
    </row>
    <row r="424" spans="1:10" ht="51">
      <c r="A424" s="13">
        <f t="shared" si="16"/>
        <v>416</v>
      </c>
      <c r="B424" s="25" t="s">
        <v>205</v>
      </c>
      <c r="C424" s="13"/>
      <c r="D424" s="13"/>
      <c r="E424" s="26"/>
      <c r="F424" s="56">
        <v>119</v>
      </c>
      <c r="G424" s="28">
        <v>10889.7</v>
      </c>
      <c r="H424" s="27">
        <v>10826.5</v>
      </c>
      <c r="I424" s="17">
        <f t="shared" si="17"/>
        <v>99.41963506800003</v>
      </c>
      <c r="J424" s="18"/>
    </row>
    <row r="425" spans="1:10" ht="63.75">
      <c r="A425" s="13">
        <f t="shared" si="16"/>
        <v>417</v>
      </c>
      <c r="B425" s="25" t="s">
        <v>75</v>
      </c>
      <c r="C425" s="13"/>
      <c r="D425" s="13"/>
      <c r="E425" s="26"/>
      <c r="F425" s="56">
        <v>621</v>
      </c>
      <c r="G425" s="39">
        <v>8928.9</v>
      </c>
      <c r="H425" s="27">
        <v>8928.9</v>
      </c>
      <c r="I425" s="17">
        <f t="shared" si="17"/>
        <v>100</v>
      </c>
      <c r="J425" s="18"/>
    </row>
    <row r="426" spans="1:10" ht="89.25">
      <c r="A426" s="13">
        <f t="shared" si="16"/>
        <v>418</v>
      </c>
      <c r="B426" s="25" t="s">
        <v>74</v>
      </c>
      <c r="C426" s="13">
        <v>906</v>
      </c>
      <c r="D426" s="13" t="s">
        <v>126</v>
      </c>
      <c r="E426" s="26" t="s">
        <v>290</v>
      </c>
      <c r="F426" s="56"/>
      <c r="G426" s="39">
        <f>G427+G430</f>
        <v>940</v>
      </c>
      <c r="H426" s="39">
        <f>H427+H430</f>
        <v>940</v>
      </c>
      <c r="I426" s="17">
        <f t="shared" si="17"/>
        <v>100</v>
      </c>
      <c r="J426" s="18"/>
    </row>
    <row r="427" spans="1:10" ht="38.25">
      <c r="A427" s="13">
        <f t="shared" si="16"/>
        <v>419</v>
      </c>
      <c r="B427" s="25" t="s">
        <v>167</v>
      </c>
      <c r="C427" s="13">
        <v>906</v>
      </c>
      <c r="D427" s="13" t="s">
        <v>126</v>
      </c>
      <c r="E427" s="26" t="s">
        <v>290</v>
      </c>
      <c r="F427" s="56">
        <v>240</v>
      </c>
      <c r="G427" s="39">
        <f>G428+G429</f>
        <v>806.3</v>
      </c>
      <c r="H427" s="39">
        <f>H428+H429</f>
        <v>806.3</v>
      </c>
      <c r="I427" s="17">
        <f t="shared" si="17"/>
        <v>100</v>
      </c>
      <c r="J427" s="18"/>
    </row>
    <row r="428" spans="1:10" ht="38.25">
      <c r="A428" s="13">
        <f t="shared" si="16"/>
        <v>420</v>
      </c>
      <c r="B428" s="25" t="s">
        <v>162</v>
      </c>
      <c r="C428" s="13"/>
      <c r="D428" s="13"/>
      <c r="E428" s="26"/>
      <c r="F428" s="56">
        <v>242</v>
      </c>
      <c r="G428" s="39">
        <v>125.3</v>
      </c>
      <c r="H428" s="39">
        <v>125.3</v>
      </c>
      <c r="I428" s="17">
        <f t="shared" si="17"/>
        <v>100</v>
      </c>
      <c r="J428" s="18"/>
    </row>
    <row r="429" spans="1:10" ht="38.25">
      <c r="A429" s="13">
        <f t="shared" si="16"/>
        <v>421</v>
      </c>
      <c r="B429" s="25" t="s">
        <v>168</v>
      </c>
      <c r="C429" s="33"/>
      <c r="D429" s="33"/>
      <c r="E429" s="33"/>
      <c r="F429" s="56">
        <v>244</v>
      </c>
      <c r="G429" s="39">
        <v>681</v>
      </c>
      <c r="H429" s="39">
        <v>681</v>
      </c>
      <c r="I429" s="17">
        <f t="shared" si="17"/>
        <v>100</v>
      </c>
      <c r="J429" s="18"/>
    </row>
    <row r="430" spans="1:10" ht="63.75">
      <c r="A430" s="13">
        <f t="shared" si="16"/>
        <v>422</v>
      </c>
      <c r="B430" s="25" t="s">
        <v>75</v>
      </c>
      <c r="C430" s="13"/>
      <c r="D430" s="13"/>
      <c r="E430" s="26"/>
      <c r="F430" s="56">
        <v>621</v>
      </c>
      <c r="G430" s="39">
        <v>133.7</v>
      </c>
      <c r="H430" s="39">
        <v>133.7</v>
      </c>
      <c r="I430" s="17">
        <f t="shared" si="17"/>
        <v>100</v>
      </c>
      <c r="J430" s="18"/>
    </row>
    <row r="431" spans="1:10" ht="63.75">
      <c r="A431" s="13">
        <f t="shared" si="16"/>
        <v>423</v>
      </c>
      <c r="B431" s="21" t="s">
        <v>450</v>
      </c>
      <c r="C431" s="6">
        <v>906</v>
      </c>
      <c r="D431" s="6" t="s">
        <v>126</v>
      </c>
      <c r="E431" s="32" t="s">
        <v>305</v>
      </c>
      <c r="F431" s="53"/>
      <c r="G431" s="29">
        <f>SUM(G432)</f>
        <v>860.4</v>
      </c>
      <c r="H431" s="29">
        <f>SUM(H432)</f>
        <v>766.7</v>
      </c>
      <c r="I431" s="16">
        <f t="shared" si="17"/>
        <v>89.10971641097166</v>
      </c>
      <c r="J431" s="18"/>
    </row>
    <row r="432" spans="1:10" ht="25.5">
      <c r="A432" s="13">
        <f t="shared" si="16"/>
        <v>424</v>
      </c>
      <c r="B432" s="36" t="s">
        <v>55</v>
      </c>
      <c r="C432" s="13">
        <v>906</v>
      </c>
      <c r="D432" s="13" t="s">
        <v>126</v>
      </c>
      <c r="E432" s="26" t="s">
        <v>291</v>
      </c>
      <c r="F432" s="56"/>
      <c r="G432" s="28">
        <f>G433</f>
        <v>860.4</v>
      </c>
      <c r="H432" s="28">
        <f>H433</f>
        <v>766.7</v>
      </c>
      <c r="I432" s="17">
        <f t="shared" si="17"/>
        <v>89.10971641097166</v>
      </c>
      <c r="J432" s="18"/>
    </row>
    <row r="433" spans="1:10" ht="38.25">
      <c r="A433" s="13">
        <f t="shared" si="16"/>
        <v>425</v>
      </c>
      <c r="B433" s="36" t="s">
        <v>167</v>
      </c>
      <c r="C433" s="13">
        <v>906</v>
      </c>
      <c r="D433" s="13" t="s">
        <v>126</v>
      </c>
      <c r="E433" s="26" t="s">
        <v>291</v>
      </c>
      <c r="F433" s="56">
        <v>240</v>
      </c>
      <c r="G433" s="28">
        <f>G434+G435</f>
        <v>860.4</v>
      </c>
      <c r="H433" s="28">
        <f>H434+H435</f>
        <v>766.7</v>
      </c>
      <c r="I433" s="17">
        <f t="shared" si="17"/>
        <v>89.10971641097166</v>
      </c>
      <c r="J433" s="18"/>
    </row>
    <row r="434" spans="1:10" ht="38.25">
      <c r="A434" s="13">
        <f t="shared" si="16"/>
        <v>426</v>
      </c>
      <c r="B434" s="25" t="s">
        <v>162</v>
      </c>
      <c r="C434" s="13"/>
      <c r="D434" s="13"/>
      <c r="E434" s="26"/>
      <c r="F434" s="56">
        <v>242</v>
      </c>
      <c r="G434" s="28">
        <v>49</v>
      </c>
      <c r="H434" s="28">
        <v>49</v>
      </c>
      <c r="I434" s="17">
        <f t="shared" si="17"/>
        <v>100</v>
      </c>
      <c r="J434" s="18"/>
    </row>
    <row r="435" spans="1:10" ht="38.25">
      <c r="A435" s="13">
        <f t="shared" si="16"/>
        <v>427</v>
      </c>
      <c r="B435" s="25" t="s">
        <v>168</v>
      </c>
      <c r="C435" s="13"/>
      <c r="D435" s="13"/>
      <c r="E435" s="26"/>
      <c r="F435" s="56">
        <v>244</v>
      </c>
      <c r="G435" s="28">
        <v>811.4</v>
      </c>
      <c r="H435" s="28">
        <v>717.7</v>
      </c>
      <c r="I435" s="17">
        <f t="shared" si="17"/>
        <v>88.45205817106236</v>
      </c>
      <c r="J435" s="18"/>
    </row>
    <row r="436" spans="1:10" ht="12.75">
      <c r="A436" s="13">
        <f t="shared" si="16"/>
        <v>428</v>
      </c>
      <c r="B436" s="21" t="s">
        <v>127</v>
      </c>
      <c r="C436" s="6">
        <v>906</v>
      </c>
      <c r="D436" s="6" t="s">
        <v>128</v>
      </c>
      <c r="E436" s="32"/>
      <c r="F436" s="6"/>
      <c r="G436" s="22">
        <f>SUM(G437)+G492</f>
        <v>202141.00000000003</v>
      </c>
      <c r="H436" s="24">
        <f>H437+H492</f>
        <v>200038.90000000002</v>
      </c>
      <c r="I436" s="16">
        <f t="shared" si="17"/>
        <v>98.96008231877748</v>
      </c>
      <c r="J436" s="18"/>
    </row>
    <row r="437" spans="1:10" ht="51">
      <c r="A437" s="13">
        <f t="shared" si="16"/>
        <v>429</v>
      </c>
      <c r="B437" s="25" t="s">
        <v>447</v>
      </c>
      <c r="C437" s="13">
        <v>906</v>
      </c>
      <c r="D437" s="13" t="s">
        <v>128</v>
      </c>
      <c r="E437" s="26" t="s">
        <v>283</v>
      </c>
      <c r="F437" s="13"/>
      <c r="G437" s="28">
        <f>G438+G484</f>
        <v>202133.70000000004</v>
      </c>
      <c r="H437" s="27">
        <f>H438+H484</f>
        <v>200031.60000000003</v>
      </c>
      <c r="I437" s="17">
        <f t="shared" si="17"/>
        <v>98.96004476245179</v>
      </c>
      <c r="J437" s="18"/>
    </row>
    <row r="438" spans="1:10" ht="38.25">
      <c r="A438" s="13">
        <f t="shared" si="16"/>
        <v>430</v>
      </c>
      <c r="B438" s="21" t="s">
        <v>451</v>
      </c>
      <c r="C438" s="6">
        <v>906</v>
      </c>
      <c r="D438" s="6" t="s">
        <v>128</v>
      </c>
      <c r="E438" s="32" t="s">
        <v>294</v>
      </c>
      <c r="F438" s="6"/>
      <c r="G438" s="29">
        <f>G439+G454+G457+G459+G465+G470+G473+G478+G480+G482</f>
        <v>201073.70000000004</v>
      </c>
      <c r="H438" s="24">
        <f>H439+H454+H457+H459+H465+H470+H473+H478+H480+H482</f>
        <v>198971.70000000004</v>
      </c>
      <c r="I438" s="16">
        <f t="shared" si="17"/>
        <v>98.95461216459438</v>
      </c>
      <c r="J438" s="18"/>
    </row>
    <row r="439" spans="1:10" ht="51">
      <c r="A439" s="13">
        <f t="shared" si="16"/>
        <v>431</v>
      </c>
      <c r="B439" s="25" t="s">
        <v>56</v>
      </c>
      <c r="C439" s="13">
        <v>906</v>
      </c>
      <c r="D439" s="13" t="s">
        <v>128</v>
      </c>
      <c r="E439" s="26" t="s">
        <v>295</v>
      </c>
      <c r="F439" s="13"/>
      <c r="G439" s="28">
        <f>G440+G444+G447+G450</f>
        <v>64578.90000000001</v>
      </c>
      <c r="H439" s="27">
        <f>H440+H444+H447+H450</f>
        <v>64223.50000000001</v>
      </c>
      <c r="I439" s="17">
        <f t="shared" si="17"/>
        <v>99.44966544800236</v>
      </c>
      <c r="J439" s="18"/>
    </row>
    <row r="440" spans="1:10" ht="25.5">
      <c r="A440" s="13">
        <f t="shared" si="16"/>
        <v>432</v>
      </c>
      <c r="B440" s="25" t="s">
        <v>79</v>
      </c>
      <c r="C440" s="13">
        <v>906</v>
      </c>
      <c r="D440" s="13" t="s">
        <v>128</v>
      </c>
      <c r="E440" s="26" t="s">
        <v>295</v>
      </c>
      <c r="F440" s="13">
        <v>110</v>
      </c>
      <c r="G440" s="28">
        <f>G441+G442+G443</f>
        <v>23616</v>
      </c>
      <c r="H440" s="28">
        <f>H441+H442+H443</f>
        <v>23612</v>
      </c>
      <c r="I440" s="17">
        <f t="shared" si="17"/>
        <v>99.98306233062331</v>
      </c>
      <c r="J440" s="18"/>
    </row>
    <row r="441" spans="1:10" ht="12.75">
      <c r="A441" s="13">
        <f t="shared" si="16"/>
        <v>433</v>
      </c>
      <c r="B441" s="25" t="s">
        <v>264</v>
      </c>
      <c r="C441" s="13"/>
      <c r="D441" s="13"/>
      <c r="E441" s="26"/>
      <c r="F441" s="13">
        <v>111</v>
      </c>
      <c r="G441" s="28">
        <v>18064.5</v>
      </c>
      <c r="H441" s="28">
        <v>18064.5</v>
      </c>
      <c r="I441" s="17">
        <f t="shared" si="17"/>
        <v>100</v>
      </c>
      <c r="J441" s="18"/>
    </row>
    <row r="442" spans="1:10" ht="25.5">
      <c r="A442" s="13">
        <f t="shared" si="16"/>
        <v>434</v>
      </c>
      <c r="B442" s="25" t="s">
        <v>286</v>
      </c>
      <c r="C442" s="13"/>
      <c r="D442" s="13"/>
      <c r="E442" s="26"/>
      <c r="F442" s="13">
        <v>112</v>
      </c>
      <c r="G442" s="28">
        <v>6.4</v>
      </c>
      <c r="H442" s="28">
        <v>6.2</v>
      </c>
      <c r="I442" s="17">
        <f t="shared" si="17"/>
        <v>96.875</v>
      </c>
      <c r="J442" s="18"/>
    </row>
    <row r="443" spans="1:10" ht="51">
      <c r="A443" s="13">
        <f t="shared" si="16"/>
        <v>435</v>
      </c>
      <c r="B443" s="25" t="s">
        <v>205</v>
      </c>
      <c r="C443" s="13"/>
      <c r="D443" s="13"/>
      <c r="E443" s="26"/>
      <c r="F443" s="13">
        <v>119</v>
      </c>
      <c r="G443" s="28">
        <v>5545.1</v>
      </c>
      <c r="H443" s="28">
        <v>5541.3</v>
      </c>
      <c r="I443" s="17">
        <f t="shared" si="17"/>
        <v>99.93147102847558</v>
      </c>
      <c r="J443" s="18"/>
    </row>
    <row r="444" spans="1:10" ht="38.25">
      <c r="A444" s="13">
        <f t="shared" si="16"/>
        <v>436</v>
      </c>
      <c r="B444" s="25" t="s">
        <v>167</v>
      </c>
      <c r="C444" s="13"/>
      <c r="D444" s="13"/>
      <c r="E444" s="26"/>
      <c r="F444" s="13">
        <v>240</v>
      </c>
      <c r="G444" s="28">
        <f>G445+G446</f>
        <v>23146.3</v>
      </c>
      <c r="H444" s="28">
        <f>H445+H446</f>
        <v>22795.3</v>
      </c>
      <c r="I444" s="17">
        <f t="shared" si="17"/>
        <v>98.48355892734476</v>
      </c>
      <c r="J444" s="18"/>
    </row>
    <row r="445" spans="1:10" ht="38.25">
      <c r="A445" s="13">
        <f t="shared" si="16"/>
        <v>437</v>
      </c>
      <c r="B445" s="25" t="s">
        <v>162</v>
      </c>
      <c r="C445" s="13"/>
      <c r="D445" s="13"/>
      <c r="E445" s="26"/>
      <c r="F445" s="13">
        <v>242</v>
      </c>
      <c r="G445" s="28">
        <v>965.1</v>
      </c>
      <c r="H445" s="28">
        <v>965.1</v>
      </c>
      <c r="I445" s="17">
        <f t="shared" si="17"/>
        <v>100</v>
      </c>
      <c r="J445" s="18"/>
    </row>
    <row r="446" spans="1:10" ht="38.25">
      <c r="A446" s="13">
        <f t="shared" si="16"/>
        <v>438</v>
      </c>
      <c r="B446" s="25" t="s">
        <v>168</v>
      </c>
      <c r="C446" s="13"/>
      <c r="D446" s="13"/>
      <c r="E446" s="26"/>
      <c r="F446" s="13">
        <v>244</v>
      </c>
      <c r="G446" s="28">
        <v>22181.2</v>
      </c>
      <c r="H446" s="28">
        <v>21830.2</v>
      </c>
      <c r="I446" s="17">
        <f t="shared" si="17"/>
        <v>98.41757885055813</v>
      </c>
      <c r="J446" s="18"/>
    </row>
    <row r="447" spans="1:10" ht="12.75">
      <c r="A447" s="13">
        <f t="shared" si="16"/>
        <v>439</v>
      </c>
      <c r="B447" s="25" t="s">
        <v>70</v>
      </c>
      <c r="C447" s="13"/>
      <c r="D447" s="13"/>
      <c r="E447" s="26"/>
      <c r="F447" s="13">
        <v>620</v>
      </c>
      <c r="G447" s="28">
        <f>G448+G449</f>
        <v>15235.300000000001</v>
      </c>
      <c r="H447" s="28">
        <f>H448+H449</f>
        <v>15235.300000000001</v>
      </c>
      <c r="I447" s="17">
        <f t="shared" si="17"/>
        <v>100</v>
      </c>
      <c r="J447" s="18"/>
    </row>
    <row r="448" spans="1:10" ht="63.75">
      <c r="A448" s="13">
        <f t="shared" si="16"/>
        <v>440</v>
      </c>
      <c r="B448" s="25" t="s">
        <v>75</v>
      </c>
      <c r="C448" s="13"/>
      <c r="D448" s="13"/>
      <c r="E448" s="26"/>
      <c r="F448" s="13">
        <v>621</v>
      </c>
      <c r="G448" s="28">
        <v>15165.2</v>
      </c>
      <c r="H448" s="28">
        <v>15165.2</v>
      </c>
      <c r="I448" s="17">
        <f t="shared" si="17"/>
        <v>100</v>
      </c>
      <c r="J448" s="18"/>
    </row>
    <row r="449" spans="1:10" ht="25.5">
      <c r="A449" s="13">
        <f t="shared" si="16"/>
        <v>441</v>
      </c>
      <c r="B449" s="25" t="s">
        <v>53</v>
      </c>
      <c r="C449" s="13"/>
      <c r="D449" s="13"/>
      <c r="E449" s="26"/>
      <c r="F449" s="13">
        <v>622</v>
      </c>
      <c r="G449" s="28">
        <v>70.1</v>
      </c>
      <c r="H449" s="28">
        <v>70.1</v>
      </c>
      <c r="I449" s="17">
        <f t="shared" si="17"/>
        <v>100</v>
      </c>
      <c r="J449" s="18"/>
    </row>
    <row r="450" spans="1:10" ht="12.75">
      <c r="A450" s="13">
        <f t="shared" si="16"/>
        <v>442</v>
      </c>
      <c r="B450" s="25" t="s">
        <v>71</v>
      </c>
      <c r="C450" s="13"/>
      <c r="D450" s="13"/>
      <c r="E450" s="26"/>
      <c r="F450" s="13">
        <v>850</v>
      </c>
      <c r="G450" s="28">
        <f>G451+G452+G453</f>
        <v>2581.3</v>
      </c>
      <c r="H450" s="28">
        <f>H451+H452+H453</f>
        <v>2580.9000000000005</v>
      </c>
      <c r="I450" s="17">
        <f t="shared" si="17"/>
        <v>99.98450393212724</v>
      </c>
      <c r="J450" s="18"/>
    </row>
    <row r="451" spans="1:10" ht="25.5">
      <c r="A451" s="13">
        <f t="shared" si="16"/>
        <v>443</v>
      </c>
      <c r="B451" s="25" t="s">
        <v>72</v>
      </c>
      <c r="C451" s="13"/>
      <c r="D451" s="13"/>
      <c r="E451" s="26"/>
      <c r="F451" s="13">
        <v>851</v>
      </c>
      <c r="G451" s="39">
        <v>2415.7</v>
      </c>
      <c r="H451" s="39">
        <v>2415.3</v>
      </c>
      <c r="I451" s="17">
        <f t="shared" si="17"/>
        <v>99.9834416525231</v>
      </c>
      <c r="J451" s="18"/>
    </row>
    <row r="452" spans="1:10" ht="12.75">
      <c r="A452" s="13">
        <f t="shared" si="16"/>
        <v>444</v>
      </c>
      <c r="B452" s="25" t="s">
        <v>328</v>
      </c>
      <c r="C452" s="13"/>
      <c r="D452" s="13"/>
      <c r="E452" s="26"/>
      <c r="F452" s="13">
        <v>852</v>
      </c>
      <c r="G452" s="28">
        <v>6.3</v>
      </c>
      <c r="H452" s="28">
        <v>6.3</v>
      </c>
      <c r="I452" s="17">
        <f aca="true" t="shared" si="18" ref="I452:I514">H452/G452*100</f>
        <v>100</v>
      </c>
      <c r="J452" s="18"/>
    </row>
    <row r="453" spans="1:10" ht="12.75">
      <c r="A453" s="13">
        <f t="shared" si="16"/>
        <v>445</v>
      </c>
      <c r="B453" s="25" t="s">
        <v>8</v>
      </c>
      <c r="C453" s="13"/>
      <c r="D453" s="13"/>
      <c r="E453" s="26"/>
      <c r="F453" s="13">
        <v>853</v>
      </c>
      <c r="G453" s="28">
        <v>159.3</v>
      </c>
      <c r="H453" s="28">
        <v>159.3</v>
      </c>
      <c r="I453" s="17">
        <f t="shared" si="18"/>
        <v>100</v>
      </c>
      <c r="J453" s="18"/>
    </row>
    <row r="454" spans="1:10" ht="76.5">
      <c r="A454" s="13">
        <f t="shared" si="16"/>
        <v>446</v>
      </c>
      <c r="B454" s="25" t="s">
        <v>57</v>
      </c>
      <c r="C454" s="13">
        <v>906</v>
      </c>
      <c r="D454" s="13" t="s">
        <v>128</v>
      </c>
      <c r="E454" s="26" t="s">
        <v>452</v>
      </c>
      <c r="F454" s="13"/>
      <c r="G454" s="28">
        <f>G455+G456</f>
        <v>12060</v>
      </c>
      <c r="H454" s="27">
        <f>H455+H456</f>
        <v>12059.9</v>
      </c>
      <c r="I454" s="17">
        <f t="shared" si="18"/>
        <v>99.99917081260364</v>
      </c>
      <c r="J454" s="18"/>
    </row>
    <row r="455" spans="1:10" ht="38.25">
      <c r="A455" s="13">
        <f t="shared" si="16"/>
        <v>447</v>
      </c>
      <c r="B455" s="25" t="s">
        <v>61</v>
      </c>
      <c r="C455" s="13">
        <v>906</v>
      </c>
      <c r="D455" s="13" t="s">
        <v>128</v>
      </c>
      <c r="E455" s="26" t="s">
        <v>296</v>
      </c>
      <c r="F455" s="13">
        <v>243</v>
      </c>
      <c r="G455" s="39">
        <v>6226.3</v>
      </c>
      <c r="H455" s="39">
        <v>6226.2</v>
      </c>
      <c r="I455" s="17">
        <f t="shared" si="18"/>
        <v>99.9983939097056</v>
      </c>
      <c r="J455" s="18"/>
    </row>
    <row r="456" spans="1:10" ht="25.5">
      <c r="A456" s="13">
        <f t="shared" si="16"/>
        <v>448</v>
      </c>
      <c r="B456" s="25" t="s">
        <v>53</v>
      </c>
      <c r="C456" s="13"/>
      <c r="D456" s="13"/>
      <c r="E456" s="26"/>
      <c r="F456" s="13">
        <v>622</v>
      </c>
      <c r="G456" s="39">
        <v>5833.7</v>
      </c>
      <c r="H456" s="39">
        <v>5833.7</v>
      </c>
      <c r="I456" s="17">
        <f t="shared" si="18"/>
        <v>100</v>
      </c>
      <c r="J456" s="18"/>
    </row>
    <row r="457" spans="1:10" ht="38.25">
      <c r="A457" s="13">
        <f t="shared" si="16"/>
        <v>449</v>
      </c>
      <c r="B457" s="25" t="s">
        <v>453</v>
      </c>
      <c r="C457" s="13">
        <v>906</v>
      </c>
      <c r="D457" s="13" t="s">
        <v>128</v>
      </c>
      <c r="E457" s="26" t="s">
        <v>454</v>
      </c>
      <c r="F457" s="13"/>
      <c r="G457" s="39">
        <f>G458</f>
        <v>70</v>
      </c>
      <c r="H457" s="39">
        <f>H458</f>
        <v>70</v>
      </c>
      <c r="I457" s="17">
        <f t="shared" si="18"/>
        <v>100</v>
      </c>
      <c r="J457" s="18"/>
    </row>
    <row r="458" spans="1:10" ht="38.25">
      <c r="A458" s="13">
        <f t="shared" si="16"/>
        <v>450</v>
      </c>
      <c r="B458" s="25" t="s">
        <v>168</v>
      </c>
      <c r="C458" s="13">
        <v>906</v>
      </c>
      <c r="D458" s="13" t="s">
        <v>128</v>
      </c>
      <c r="E458" s="26" t="s">
        <v>454</v>
      </c>
      <c r="F458" s="13">
        <v>244</v>
      </c>
      <c r="G458" s="39">
        <v>70</v>
      </c>
      <c r="H458" s="39">
        <v>70</v>
      </c>
      <c r="I458" s="17">
        <f t="shared" si="18"/>
        <v>100</v>
      </c>
      <c r="J458" s="18"/>
    </row>
    <row r="459" spans="1:10" ht="127.5">
      <c r="A459" s="13">
        <f aca="true" t="shared" si="19" ref="A459:A522">A458+1</f>
        <v>451</v>
      </c>
      <c r="B459" s="62" t="s">
        <v>58</v>
      </c>
      <c r="C459" s="13">
        <v>906</v>
      </c>
      <c r="D459" s="13" t="s">
        <v>128</v>
      </c>
      <c r="E459" s="26" t="s">
        <v>297</v>
      </c>
      <c r="F459" s="13"/>
      <c r="G459" s="28">
        <f>G460+G464</f>
        <v>107199</v>
      </c>
      <c r="H459" s="27">
        <f>H460+H464</f>
        <v>107198.20000000001</v>
      </c>
      <c r="I459" s="17">
        <f t="shared" si="18"/>
        <v>99.99925372438176</v>
      </c>
      <c r="J459" s="18"/>
    </row>
    <row r="460" spans="1:10" ht="25.5">
      <c r="A460" s="13">
        <f t="shared" si="19"/>
        <v>452</v>
      </c>
      <c r="B460" s="25" t="s">
        <v>79</v>
      </c>
      <c r="C460" s="13">
        <v>906</v>
      </c>
      <c r="D460" s="13" t="s">
        <v>128</v>
      </c>
      <c r="E460" s="26" t="s">
        <v>297</v>
      </c>
      <c r="F460" s="13">
        <v>110</v>
      </c>
      <c r="G460" s="28">
        <f>G461+G463+G462</f>
        <v>67205.40000000001</v>
      </c>
      <c r="H460" s="28">
        <f>H461+H463+H462</f>
        <v>67204.6</v>
      </c>
      <c r="I460" s="17">
        <f t="shared" si="18"/>
        <v>99.9988096194651</v>
      </c>
      <c r="J460" s="18"/>
    </row>
    <row r="461" spans="1:10" ht="12.75">
      <c r="A461" s="13">
        <f t="shared" si="19"/>
        <v>453</v>
      </c>
      <c r="B461" s="25" t="s">
        <v>264</v>
      </c>
      <c r="C461" s="13"/>
      <c r="D461" s="13"/>
      <c r="E461" s="26"/>
      <c r="F461" s="13">
        <v>111</v>
      </c>
      <c r="G461" s="28">
        <v>51629.3</v>
      </c>
      <c r="H461" s="28">
        <v>51629</v>
      </c>
      <c r="I461" s="17">
        <f t="shared" si="18"/>
        <v>99.9994189345972</v>
      </c>
      <c r="J461" s="18"/>
    </row>
    <row r="462" spans="1:10" ht="25.5">
      <c r="A462" s="13">
        <f t="shared" si="19"/>
        <v>454</v>
      </c>
      <c r="B462" s="25" t="s">
        <v>286</v>
      </c>
      <c r="C462" s="13"/>
      <c r="D462" s="13"/>
      <c r="E462" s="26"/>
      <c r="F462" s="13">
        <v>112</v>
      </c>
      <c r="G462" s="28">
        <v>2.1</v>
      </c>
      <c r="H462" s="28">
        <v>2</v>
      </c>
      <c r="I462" s="17">
        <f t="shared" si="18"/>
        <v>95.23809523809523</v>
      </c>
      <c r="J462" s="18"/>
    </row>
    <row r="463" spans="1:10" ht="51">
      <c r="A463" s="13">
        <f t="shared" si="19"/>
        <v>455</v>
      </c>
      <c r="B463" s="25" t="s">
        <v>205</v>
      </c>
      <c r="C463" s="13"/>
      <c r="D463" s="13"/>
      <c r="E463" s="26"/>
      <c r="F463" s="13">
        <v>119</v>
      </c>
      <c r="G463" s="28">
        <v>15574</v>
      </c>
      <c r="H463" s="28">
        <v>15573.6</v>
      </c>
      <c r="I463" s="17">
        <f t="shared" si="18"/>
        <v>99.99743161679723</v>
      </c>
      <c r="J463" s="18"/>
    </row>
    <row r="464" spans="1:10" ht="63.75">
      <c r="A464" s="13">
        <f t="shared" si="19"/>
        <v>456</v>
      </c>
      <c r="B464" s="25" t="s">
        <v>75</v>
      </c>
      <c r="C464" s="13"/>
      <c r="D464" s="13"/>
      <c r="E464" s="26"/>
      <c r="F464" s="13">
        <v>621</v>
      </c>
      <c r="G464" s="39">
        <v>39993.6</v>
      </c>
      <c r="H464" s="39">
        <v>39993.6</v>
      </c>
      <c r="I464" s="17">
        <f t="shared" si="18"/>
        <v>100</v>
      </c>
      <c r="J464" s="18"/>
    </row>
    <row r="465" spans="1:10" ht="140.25">
      <c r="A465" s="13">
        <f t="shared" si="19"/>
        <v>457</v>
      </c>
      <c r="B465" s="62" t="s">
        <v>59</v>
      </c>
      <c r="C465" s="13">
        <v>906</v>
      </c>
      <c r="D465" s="13" t="s">
        <v>128</v>
      </c>
      <c r="E465" s="26" t="s">
        <v>298</v>
      </c>
      <c r="F465" s="13"/>
      <c r="G465" s="39">
        <f>G466+G469</f>
        <v>3802</v>
      </c>
      <c r="H465" s="27">
        <f>H467+H468+H469</f>
        <v>3798.6</v>
      </c>
      <c r="I465" s="17">
        <f t="shared" si="18"/>
        <v>99.9105733824303</v>
      </c>
      <c r="J465" s="18"/>
    </row>
    <row r="466" spans="1:10" ht="38.25">
      <c r="A466" s="13">
        <f t="shared" si="19"/>
        <v>458</v>
      </c>
      <c r="B466" s="25" t="s">
        <v>167</v>
      </c>
      <c r="C466" s="13">
        <v>906</v>
      </c>
      <c r="D466" s="13" t="s">
        <v>128</v>
      </c>
      <c r="E466" s="26" t="s">
        <v>298</v>
      </c>
      <c r="F466" s="13">
        <v>240</v>
      </c>
      <c r="G466" s="39">
        <f>G467+G468</f>
        <v>1985.1</v>
      </c>
      <c r="H466" s="39">
        <f>H467+H468</f>
        <v>1981.6999999999998</v>
      </c>
      <c r="I466" s="17">
        <f t="shared" si="18"/>
        <v>99.82872399375346</v>
      </c>
      <c r="J466" s="18"/>
    </row>
    <row r="467" spans="1:10" ht="38.25">
      <c r="A467" s="13">
        <f t="shared" si="19"/>
        <v>459</v>
      </c>
      <c r="B467" s="25" t="s">
        <v>76</v>
      </c>
      <c r="C467" s="13"/>
      <c r="D467" s="13"/>
      <c r="E467" s="26"/>
      <c r="F467" s="13">
        <v>242</v>
      </c>
      <c r="G467" s="39">
        <v>822</v>
      </c>
      <c r="H467" s="39">
        <v>818.6</v>
      </c>
      <c r="I467" s="17">
        <f t="shared" si="18"/>
        <v>99.58637469586375</v>
      </c>
      <c r="J467" s="18"/>
    </row>
    <row r="468" spans="1:10" ht="38.25">
      <c r="A468" s="13">
        <f t="shared" si="19"/>
        <v>460</v>
      </c>
      <c r="B468" s="25" t="s">
        <v>168</v>
      </c>
      <c r="C468" s="13"/>
      <c r="D468" s="13"/>
      <c r="E468" s="26"/>
      <c r="F468" s="13">
        <v>244</v>
      </c>
      <c r="G468" s="39">
        <v>1163.1</v>
      </c>
      <c r="H468" s="39">
        <v>1163.1</v>
      </c>
      <c r="I468" s="17">
        <f t="shared" si="18"/>
        <v>100</v>
      </c>
      <c r="J468" s="18"/>
    </row>
    <row r="469" spans="1:10" ht="63.75">
      <c r="A469" s="13">
        <f t="shared" si="19"/>
        <v>461</v>
      </c>
      <c r="B469" s="25" t="s">
        <v>75</v>
      </c>
      <c r="C469" s="13"/>
      <c r="D469" s="13"/>
      <c r="E469" s="26"/>
      <c r="F469" s="13">
        <v>621</v>
      </c>
      <c r="G469" s="39">
        <v>1816.9</v>
      </c>
      <c r="H469" s="39">
        <v>1816.9</v>
      </c>
      <c r="I469" s="17">
        <f t="shared" si="18"/>
        <v>100</v>
      </c>
      <c r="J469" s="18"/>
    </row>
    <row r="470" spans="1:10" ht="38.25">
      <c r="A470" s="13">
        <f t="shared" si="19"/>
        <v>462</v>
      </c>
      <c r="B470" s="25" t="s">
        <v>60</v>
      </c>
      <c r="C470" s="13">
        <v>906</v>
      </c>
      <c r="D470" s="13" t="s">
        <v>128</v>
      </c>
      <c r="E470" s="26" t="s">
        <v>299</v>
      </c>
      <c r="F470" s="13"/>
      <c r="G470" s="28">
        <f>G471+G472</f>
        <v>10004</v>
      </c>
      <c r="H470" s="27">
        <f>H471+H472</f>
        <v>8385.9</v>
      </c>
      <c r="I470" s="17">
        <f t="shared" si="18"/>
        <v>83.82546981207517</v>
      </c>
      <c r="J470" s="18"/>
    </row>
    <row r="471" spans="1:10" ht="38.25">
      <c r="A471" s="13">
        <f t="shared" si="19"/>
        <v>463</v>
      </c>
      <c r="B471" s="25" t="s">
        <v>168</v>
      </c>
      <c r="C471" s="13">
        <v>906</v>
      </c>
      <c r="D471" s="13" t="s">
        <v>128</v>
      </c>
      <c r="E471" s="26" t="s">
        <v>299</v>
      </c>
      <c r="F471" s="13">
        <v>244</v>
      </c>
      <c r="G471" s="28">
        <v>5159</v>
      </c>
      <c r="H471" s="27">
        <v>4546.3</v>
      </c>
      <c r="I471" s="17">
        <f t="shared" si="18"/>
        <v>88.12366737739873</v>
      </c>
      <c r="J471" s="18"/>
    </row>
    <row r="472" spans="1:10" ht="25.5">
      <c r="A472" s="13">
        <f t="shared" si="19"/>
        <v>464</v>
      </c>
      <c r="B472" s="25" t="s">
        <v>53</v>
      </c>
      <c r="C472" s="13"/>
      <c r="D472" s="13"/>
      <c r="E472" s="26"/>
      <c r="F472" s="13">
        <v>622</v>
      </c>
      <c r="G472" s="39">
        <v>4845</v>
      </c>
      <c r="H472" s="27">
        <v>3839.6</v>
      </c>
      <c r="I472" s="17">
        <f t="shared" si="18"/>
        <v>79.24871001031991</v>
      </c>
      <c r="J472" s="18"/>
    </row>
    <row r="473" spans="1:10" ht="51">
      <c r="A473" s="13">
        <f t="shared" si="19"/>
        <v>465</v>
      </c>
      <c r="B473" s="25" t="s">
        <v>455</v>
      </c>
      <c r="C473" s="13">
        <v>906</v>
      </c>
      <c r="D473" s="13" t="s">
        <v>128</v>
      </c>
      <c r="E473" s="26" t="s">
        <v>456</v>
      </c>
      <c r="F473" s="13"/>
      <c r="G473" s="39">
        <f>G474+G477</f>
        <v>1666.7</v>
      </c>
      <c r="H473" s="27">
        <f>H474+H477</f>
        <v>1542.5</v>
      </c>
      <c r="I473" s="17">
        <f t="shared" si="18"/>
        <v>92.54814903701926</v>
      </c>
      <c r="J473" s="18"/>
    </row>
    <row r="474" spans="1:10" ht="38.25">
      <c r="A474" s="13">
        <f t="shared" si="19"/>
        <v>466</v>
      </c>
      <c r="B474" s="25" t="s">
        <v>167</v>
      </c>
      <c r="C474" s="13">
        <v>906</v>
      </c>
      <c r="D474" s="13" t="s">
        <v>128</v>
      </c>
      <c r="E474" s="26" t="s">
        <v>456</v>
      </c>
      <c r="F474" s="13">
        <v>240</v>
      </c>
      <c r="G474" s="39">
        <f>G475+G476</f>
        <v>1158.5</v>
      </c>
      <c r="H474" s="39">
        <f>H475+H476</f>
        <v>1034.3</v>
      </c>
      <c r="I474" s="17">
        <f t="shared" si="18"/>
        <v>89.27924039706517</v>
      </c>
      <c r="J474" s="18"/>
    </row>
    <row r="475" spans="1:10" ht="38.25">
      <c r="A475" s="13">
        <f t="shared" si="19"/>
        <v>467</v>
      </c>
      <c r="B475" s="25" t="s">
        <v>61</v>
      </c>
      <c r="C475" s="13"/>
      <c r="D475" s="13"/>
      <c r="E475" s="26"/>
      <c r="F475" s="13">
        <v>243</v>
      </c>
      <c r="G475" s="39">
        <v>555.9</v>
      </c>
      <c r="H475" s="39">
        <v>431.7</v>
      </c>
      <c r="I475" s="17">
        <f t="shared" si="18"/>
        <v>77.65785213167837</v>
      </c>
      <c r="J475" s="18"/>
    </row>
    <row r="476" spans="1:10" ht="38.25">
      <c r="A476" s="13">
        <f t="shared" si="19"/>
        <v>468</v>
      </c>
      <c r="B476" s="25" t="s">
        <v>168</v>
      </c>
      <c r="C476" s="13"/>
      <c r="D476" s="13"/>
      <c r="E476" s="26"/>
      <c r="F476" s="13">
        <v>244</v>
      </c>
      <c r="G476" s="39">
        <v>602.6</v>
      </c>
      <c r="H476" s="39">
        <v>602.6</v>
      </c>
      <c r="I476" s="17">
        <f t="shared" si="18"/>
        <v>100</v>
      </c>
      <c r="J476" s="18"/>
    </row>
    <row r="477" spans="1:10" ht="25.5">
      <c r="A477" s="13">
        <f t="shared" si="19"/>
        <v>469</v>
      </c>
      <c r="B477" s="25" t="s">
        <v>53</v>
      </c>
      <c r="C477" s="13"/>
      <c r="D477" s="13"/>
      <c r="E477" s="26"/>
      <c r="F477" s="13">
        <v>622</v>
      </c>
      <c r="G477" s="39">
        <v>508.2</v>
      </c>
      <c r="H477" s="39">
        <v>508.2</v>
      </c>
      <c r="I477" s="17">
        <f t="shared" si="18"/>
        <v>100</v>
      </c>
      <c r="J477" s="18"/>
    </row>
    <row r="478" spans="1:10" ht="25.5">
      <c r="A478" s="13">
        <f t="shared" si="19"/>
        <v>470</v>
      </c>
      <c r="B478" s="25" t="s">
        <v>457</v>
      </c>
      <c r="C478" s="13">
        <v>906</v>
      </c>
      <c r="D478" s="13" t="s">
        <v>128</v>
      </c>
      <c r="E478" s="26" t="s">
        <v>300</v>
      </c>
      <c r="F478" s="13"/>
      <c r="G478" s="39">
        <f>G479</f>
        <v>300</v>
      </c>
      <c r="H478" s="27">
        <f>H479</f>
        <v>300</v>
      </c>
      <c r="I478" s="17">
        <f t="shared" si="18"/>
        <v>100</v>
      </c>
      <c r="J478" s="18"/>
    </row>
    <row r="479" spans="1:10" ht="25.5">
      <c r="A479" s="13">
        <f t="shared" si="19"/>
        <v>471</v>
      </c>
      <c r="B479" s="25" t="s">
        <v>53</v>
      </c>
      <c r="C479" s="13">
        <v>906</v>
      </c>
      <c r="D479" s="13" t="s">
        <v>128</v>
      </c>
      <c r="E479" s="26" t="s">
        <v>300</v>
      </c>
      <c r="F479" s="13">
        <v>622</v>
      </c>
      <c r="G479" s="39">
        <v>300</v>
      </c>
      <c r="H479" s="27">
        <v>300</v>
      </c>
      <c r="I479" s="17">
        <f t="shared" si="18"/>
        <v>100</v>
      </c>
      <c r="J479" s="18"/>
    </row>
    <row r="480" spans="1:10" ht="25.5">
      <c r="A480" s="13">
        <f t="shared" si="19"/>
        <v>472</v>
      </c>
      <c r="B480" s="25" t="s">
        <v>457</v>
      </c>
      <c r="C480" s="13">
        <v>906</v>
      </c>
      <c r="D480" s="13" t="s">
        <v>128</v>
      </c>
      <c r="E480" s="26" t="s">
        <v>301</v>
      </c>
      <c r="F480" s="13"/>
      <c r="G480" s="39">
        <f>G481</f>
        <v>1311.9</v>
      </c>
      <c r="H480" s="27">
        <f>H481</f>
        <v>1311.9</v>
      </c>
      <c r="I480" s="17">
        <f t="shared" si="18"/>
        <v>100</v>
      </c>
      <c r="J480" s="18"/>
    </row>
    <row r="481" spans="1:10" ht="25.5">
      <c r="A481" s="13">
        <f t="shared" si="19"/>
        <v>473</v>
      </c>
      <c r="B481" s="25" t="s">
        <v>53</v>
      </c>
      <c r="C481" s="13">
        <v>906</v>
      </c>
      <c r="D481" s="13" t="s">
        <v>128</v>
      </c>
      <c r="E481" s="26" t="s">
        <v>301</v>
      </c>
      <c r="F481" s="13">
        <v>622</v>
      </c>
      <c r="G481" s="39">
        <v>1311.9</v>
      </c>
      <c r="H481" s="39">
        <v>1311.9</v>
      </c>
      <c r="I481" s="17">
        <f t="shared" si="18"/>
        <v>100</v>
      </c>
      <c r="J481" s="18"/>
    </row>
    <row r="482" spans="1:10" ht="51">
      <c r="A482" s="13">
        <f t="shared" si="19"/>
        <v>474</v>
      </c>
      <c r="B482" s="25" t="s">
        <v>455</v>
      </c>
      <c r="C482" s="13">
        <v>906</v>
      </c>
      <c r="D482" s="13" t="s">
        <v>128</v>
      </c>
      <c r="E482" s="26" t="s">
        <v>458</v>
      </c>
      <c r="F482" s="13"/>
      <c r="G482" s="39">
        <f>G483</f>
        <v>81.2</v>
      </c>
      <c r="H482" s="39">
        <f>H483</f>
        <v>81.2</v>
      </c>
      <c r="I482" s="17">
        <f t="shared" si="18"/>
        <v>100</v>
      </c>
      <c r="J482" s="18"/>
    </row>
    <row r="483" spans="1:10" ht="38.25">
      <c r="A483" s="13">
        <f t="shared" si="19"/>
        <v>475</v>
      </c>
      <c r="B483" s="25" t="s">
        <v>61</v>
      </c>
      <c r="C483" s="13">
        <v>906</v>
      </c>
      <c r="D483" s="13" t="s">
        <v>128</v>
      </c>
      <c r="E483" s="26" t="s">
        <v>458</v>
      </c>
      <c r="F483" s="13">
        <v>243</v>
      </c>
      <c r="G483" s="39">
        <v>81.2</v>
      </c>
      <c r="H483" s="39">
        <v>81.2</v>
      </c>
      <c r="I483" s="17">
        <f t="shared" si="18"/>
        <v>100</v>
      </c>
      <c r="J483" s="18"/>
    </row>
    <row r="484" spans="1:10" ht="63.75">
      <c r="A484" s="13">
        <f t="shared" si="19"/>
        <v>476</v>
      </c>
      <c r="B484" s="21" t="s">
        <v>450</v>
      </c>
      <c r="C484" s="6">
        <v>906</v>
      </c>
      <c r="D484" s="6" t="s">
        <v>128</v>
      </c>
      <c r="E484" s="32" t="s">
        <v>305</v>
      </c>
      <c r="F484" s="6"/>
      <c r="G484" s="22">
        <f>G485+G490</f>
        <v>1060</v>
      </c>
      <c r="H484" s="24">
        <f>H485+H490</f>
        <v>1059.9</v>
      </c>
      <c r="I484" s="16">
        <f t="shared" si="18"/>
        <v>99.99056603773586</v>
      </c>
      <c r="J484" s="18"/>
    </row>
    <row r="485" spans="1:10" ht="25.5">
      <c r="A485" s="13">
        <f t="shared" si="19"/>
        <v>477</v>
      </c>
      <c r="B485" s="36" t="s">
        <v>55</v>
      </c>
      <c r="C485" s="13">
        <v>906</v>
      </c>
      <c r="D485" s="13" t="s">
        <v>128</v>
      </c>
      <c r="E485" s="26" t="s">
        <v>291</v>
      </c>
      <c r="F485" s="6"/>
      <c r="G485" s="39">
        <f>G486+G489</f>
        <v>860</v>
      </c>
      <c r="H485" s="27">
        <f>H486+H489</f>
        <v>859.9</v>
      </c>
      <c r="I485" s="17">
        <f t="shared" si="18"/>
        <v>99.98837209302324</v>
      </c>
      <c r="J485" s="18"/>
    </row>
    <row r="486" spans="1:10" ht="38.25">
      <c r="A486" s="13">
        <f t="shared" si="19"/>
        <v>478</v>
      </c>
      <c r="B486" s="36" t="s">
        <v>167</v>
      </c>
      <c r="C486" s="13">
        <v>906</v>
      </c>
      <c r="D486" s="13" t="s">
        <v>128</v>
      </c>
      <c r="E486" s="26" t="s">
        <v>291</v>
      </c>
      <c r="F486" s="13">
        <v>240</v>
      </c>
      <c r="G486" s="27">
        <f>G487+G488</f>
        <v>533</v>
      </c>
      <c r="H486" s="27">
        <f>H487+H488</f>
        <v>532.9</v>
      </c>
      <c r="I486" s="17">
        <f t="shared" si="18"/>
        <v>99.98123827392119</v>
      </c>
      <c r="J486" s="18"/>
    </row>
    <row r="487" spans="1:10" ht="38.25">
      <c r="A487" s="13">
        <f t="shared" si="19"/>
        <v>479</v>
      </c>
      <c r="B487" s="36" t="s">
        <v>162</v>
      </c>
      <c r="C487" s="13"/>
      <c r="D487" s="13"/>
      <c r="E487" s="26"/>
      <c r="F487" s="13">
        <v>242</v>
      </c>
      <c r="G487" s="39">
        <v>30.4</v>
      </c>
      <c r="H487" s="39">
        <v>30.4</v>
      </c>
      <c r="I487" s="17">
        <f t="shared" si="18"/>
        <v>100</v>
      </c>
      <c r="J487" s="18"/>
    </row>
    <row r="488" spans="1:10" ht="38.25">
      <c r="A488" s="13">
        <f t="shared" si="19"/>
        <v>480</v>
      </c>
      <c r="B488" s="25" t="s">
        <v>168</v>
      </c>
      <c r="C488" s="33"/>
      <c r="D488" s="64"/>
      <c r="E488" s="35"/>
      <c r="F488" s="13">
        <v>244</v>
      </c>
      <c r="G488" s="39">
        <v>502.6</v>
      </c>
      <c r="H488" s="39">
        <v>502.5</v>
      </c>
      <c r="I488" s="17">
        <f t="shared" si="18"/>
        <v>99.9801034619976</v>
      </c>
      <c r="J488" s="18"/>
    </row>
    <row r="489" spans="1:10" ht="25.5">
      <c r="A489" s="13">
        <f t="shared" si="19"/>
        <v>481</v>
      </c>
      <c r="B489" s="65" t="s">
        <v>53</v>
      </c>
      <c r="C489" s="66"/>
      <c r="D489" s="66"/>
      <c r="E489" s="67"/>
      <c r="F489" s="13">
        <v>622</v>
      </c>
      <c r="G489" s="39">
        <v>327</v>
      </c>
      <c r="H489" s="39">
        <v>327</v>
      </c>
      <c r="I489" s="17">
        <f t="shared" si="18"/>
        <v>100</v>
      </c>
      <c r="J489" s="18"/>
    </row>
    <row r="490" spans="1:10" ht="63.75">
      <c r="A490" s="13">
        <f t="shared" si="19"/>
        <v>482</v>
      </c>
      <c r="B490" s="65" t="s">
        <v>459</v>
      </c>
      <c r="C490" s="66">
        <v>906</v>
      </c>
      <c r="D490" s="66" t="s">
        <v>128</v>
      </c>
      <c r="E490" s="67" t="s">
        <v>460</v>
      </c>
      <c r="F490" s="68"/>
      <c r="G490" s="39">
        <f>G491</f>
        <v>200</v>
      </c>
      <c r="H490" s="79">
        <f>H491</f>
        <v>200</v>
      </c>
      <c r="I490" s="17">
        <f t="shared" si="18"/>
        <v>100</v>
      </c>
      <c r="J490" s="18"/>
    </row>
    <row r="491" spans="1:10" ht="25.5">
      <c r="A491" s="13">
        <f t="shared" si="19"/>
        <v>483</v>
      </c>
      <c r="B491" s="65" t="s">
        <v>53</v>
      </c>
      <c r="C491" s="66">
        <v>906</v>
      </c>
      <c r="D491" s="66" t="s">
        <v>128</v>
      </c>
      <c r="E491" s="67" t="s">
        <v>460</v>
      </c>
      <c r="F491" s="13">
        <v>622</v>
      </c>
      <c r="G491" s="39">
        <v>200</v>
      </c>
      <c r="H491" s="79">
        <v>200</v>
      </c>
      <c r="I491" s="17">
        <f t="shared" si="18"/>
        <v>100</v>
      </c>
      <c r="J491" s="18"/>
    </row>
    <row r="492" spans="1:10" ht="12.75">
      <c r="A492" s="13">
        <f t="shared" si="19"/>
        <v>484</v>
      </c>
      <c r="B492" s="14" t="s">
        <v>6</v>
      </c>
      <c r="C492" s="6">
        <v>906</v>
      </c>
      <c r="D492" s="6" t="s">
        <v>128</v>
      </c>
      <c r="E492" s="32" t="s">
        <v>172</v>
      </c>
      <c r="F492" s="69"/>
      <c r="G492" s="22">
        <f>G493</f>
        <v>7.3</v>
      </c>
      <c r="H492" s="80">
        <f>H493</f>
        <v>7.3</v>
      </c>
      <c r="I492" s="16">
        <f t="shared" si="18"/>
        <v>100</v>
      </c>
      <c r="J492" s="18"/>
    </row>
    <row r="493" spans="1:10" ht="63.75">
      <c r="A493" s="13">
        <f t="shared" si="19"/>
        <v>485</v>
      </c>
      <c r="B493" s="12" t="s">
        <v>292</v>
      </c>
      <c r="C493" s="68">
        <v>906</v>
      </c>
      <c r="D493" s="13" t="s">
        <v>128</v>
      </c>
      <c r="E493" s="13" t="s">
        <v>293</v>
      </c>
      <c r="F493" s="68"/>
      <c r="G493" s="39">
        <f>G494</f>
        <v>7.3</v>
      </c>
      <c r="H493" s="81">
        <f>H494</f>
        <v>7.3</v>
      </c>
      <c r="I493" s="17">
        <f t="shared" si="18"/>
        <v>100</v>
      </c>
      <c r="J493" s="18"/>
    </row>
    <row r="494" spans="1:10" ht="38.25">
      <c r="A494" s="13">
        <f t="shared" si="19"/>
        <v>486</v>
      </c>
      <c r="B494" s="12" t="s">
        <v>346</v>
      </c>
      <c r="C494" s="13">
        <v>906</v>
      </c>
      <c r="D494" s="13" t="s">
        <v>128</v>
      </c>
      <c r="E494" s="13" t="s">
        <v>293</v>
      </c>
      <c r="F494" s="68">
        <v>831</v>
      </c>
      <c r="G494" s="39">
        <v>7.3</v>
      </c>
      <c r="H494" s="39">
        <v>7.3</v>
      </c>
      <c r="I494" s="17">
        <f t="shared" si="18"/>
        <v>100</v>
      </c>
      <c r="J494" s="18"/>
    </row>
    <row r="495" spans="1:10" ht="12.75">
      <c r="A495" s="13">
        <f t="shared" si="19"/>
        <v>487</v>
      </c>
      <c r="B495" s="70" t="s">
        <v>461</v>
      </c>
      <c r="C495" s="71">
        <v>906</v>
      </c>
      <c r="D495" s="71" t="s">
        <v>462</v>
      </c>
      <c r="E495" s="72"/>
      <c r="F495" s="6"/>
      <c r="G495" s="22">
        <f>G496</f>
        <v>13570.000000000002</v>
      </c>
      <c r="H495" s="24">
        <f>H496</f>
        <v>13564.500000000002</v>
      </c>
      <c r="I495" s="16">
        <f t="shared" si="18"/>
        <v>99.95946941783346</v>
      </c>
      <c r="J495" s="18"/>
    </row>
    <row r="496" spans="1:10" ht="51">
      <c r="A496" s="13">
        <f t="shared" si="19"/>
        <v>488</v>
      </c>
      <c r="B496" s="25" t="s">
        <v>447</v>
      </c>
      <c r="C496" s="13">
        <v>906</v>
      </c>
      <c r="D496" s="13" t="s">
        <v>462</v>
      </c>
      <c r="E496" s="26" t="s">
        <v>283</v>
      </c>
      <c r="F496" s="13"/>
      <c r="G496" s="39">
        <f>G497</f>
        <v>13570.000000000002</v>
      </c>
      <c r="H496" s="27">
        <f>H497</f>
        <v>13564.500000000002</v>
      </c>
      <c r="I496" s="17">
        <f t="shared" si="18"/>
        <v>99.95946941783346</v>
      </c>
      <c r="J496" s="18"/>
    </row>
    <row r="497" spans="1:10" ht="63.75">
      <c r="A497" s="13">
        <f t="shared" si="19"/>
        <v>489</v>
      </c>
      <c r="B497" s="73" t="s">
        <v>463</v>
      </c>
      <c r="C497" s="32">
        <v>906</v>
      </c>
      <c r="D497" s="32" t="s">
        <v>462</v>
      </c>
      <c r="E497" s="32" t="s">
        <v>302</v>
      </c>
      <c r="F497" s="32"/>
      <c r="G497" s="22">
        <f>G498+G509+G511</f>
        <v>13570.000000000002</v>
      </c>
      <c r="H497" s="24">
        <f>H498+H509+H511</f>
        <v>13564.500000000002</v>
      </c>
      <c r="I497" s="16">
        <f t="shared" si="18"/>
        <v>99.95946941783346</v>
      </c>
      <c r="J497" s="18"/>
    </row>
    <row r="498" spans="1:10" ht="38.25">
      <c r="A498" s="13">
        <f t="shared" si="19"/>
        <v>490</v>
      </c>
      <c r="B498" s="62" t="s">
        <v>0</v>
      </c>
      <c r="C498" s="26">
        <v>906</v>
      </c>
      <c r="D498" s="26" t="s">
        <v>462</v>
      </c>
      <c r="E498" s="26" t="s">
        <v>303</v>
      </c>
      <c r="F498" s="26"/>
      <c r="G498" s="39">
        <f>G499+G502+G505+G506</f>
        <v>12400.2</v>
      </c>
      <c r="H498" s="27">
        <f>H499+H502+H505+H506</f>
        <v>12394.7</v>
      </c>
      <c r="I498" s="17">
        <f t="shared" si="18"/>
        <v>99.95564587667941</v>
      </c>
      <c r="J498" s="18"/>
    </row>
    <row r="499" spans="1:10" ht="25.5">
      <c r="A499" s="13">
        <f t="shared" si="19"/>
        <v>491</v>
      </c>
      <c r="B499" s="25" t="s">
        <v>79</v>
      </c>
      <c r="C499" s="26">
        <v>906</v>
      </c>
      <c r="D499" s="26" t="s">
        <v>462</v>
      </c>
      <c r="E499" s="26" t="s">
        <v>303</v>
      </c>
      <c r="F499" s="26">
        <v>110</v>
      </c>
      <c r="G499" s="39">
        <f>G500+G501</f>
        <v>10708</v>
      </c>
      <c r="H499" s="39">
        <f>H500+H501</f>
        <v>10702.5</v>
      </c>
      <c r="I499" s="17">
        <f t="shared" si="18"/>
        <v>99.94863653343295</v>
      </c>
      <c r="J499" s="18"/>
    </row>
    <row r="500" spans="1:10" ht="12.75">
      <c r="A500" s="13">
        <f t="shared" si="19"/>
        <v>492</v>
      </c>
      <c r="B500" s="25" t="s">
        <v>264</v>
      </c>
      <c r="C500" s="26"/>
      <c r="D500" s="26"/>
      <c r="E500" s="26"/>
      <c r="F500" s="26">
        <v>111</v>
      </c>
      <c r="G500" s="39">
        <v>8224.3</v>
      </c>
      <c r="H500" s="39">
        <v>8224.3</v>
      </c>
      <c r="I500" s="17">
        <f t="shared" si="18"/>
        <v>100</v>
      </c>
      <c r="J500" s="18"/>
    </row>
    <row r="501" spans="1:10" ht="51">
      <c r="A501" s="13">
        <f t="shared" si="19"/>
        <v>493</v>
      </c>
      <c r="B501" s="25" t="s">
        <v>205</v>
      </c>
      <c r="C501" s="26"/>
      <c r="D501" s="26"/>
      <c r="E501" s="26"/>
      <c r="F501" s="26">
        <v>119</v>
      </c>
      <c r="G501" s="39">
        <v>2483.7</v>
      </c>
      <c r="H501" s="39">
        <v>2478.2</v>
      </c>
      <c r="I501" s="17">
        <f t="shared" si="18"/>
        <v>99.7785561863349</v>
      </c>
      <c r="J501" s="18"/>
    </row>
    <row r="502" spans="1:10" ht="38.25">
      <c r="A502" s="13">
        <f t="shared" si="19"/>
        <v>494</v>
      </c>
      <c r="B502" s="25" t="s">
        <v>167</v>
      </c>
      <c r="C502" s="26"/>
      <c r="D502" s="26"/>
      <c r="E502" s="26"/>
      <c r="F502" s="26">
        <v>240</v>
      </c>
      <c r="G502" s="39">
        <f>G503+G504</f>
        <v>1059.6000000000001</v>
      </c>
      <c r="H502" s="39">
        <f>H503+H504</f>
        <v>1059.6000000000001</v>
      </c>
      <c r="I502" s="17">
        <f t="shared" si="18"/>
        <v>100</v>
      </c>
      <c r="J502" s="18"/>
    </row>
    <row r="503" spans="1:10" ht="38.25">
      <c r="A503" s="13">
        <f t="shared" si="19"/>
        <v>495</v>
      </c>
      <c r="B503" s="25" t="s">
        <v>76</v>
      </c>
      <c r="C503" s="26"/>
      <c r="D503" s="26"/>
      <c r="E503" s="26"/>
      <c r="F503" s="26">
        <v>242</v>
      </c>
      <c r="G503" s="39">
        <v>197.4</v>
      </c>
      <c r="H503" s="39">
        <v>197.4</v>
      </c>
      <c r="I503" s="17">
        <f t="shared" si="18"/>
        <v>100</v>
      </c>
      <c r="J503" s="18"/>
    </row>
    <row r="504" spans="1:10" ht="38.25">
      <c r="A504" s="13">
        <f t="shared" si="19"/>
        <v>496</v>
      </c>
      <c r="B504" s="25" t="s">
        <v>168</v>
      </c>
      <c r="C504" s="26"/>
      <c r="D504" s="26"/>
      <c r="E504" s="26"/>
      <c r="F504" s="26">
        <v>244</v>
      </c>
      <c r="G504" s="39">
        <v>862.2</v>
      </c>
      <c r="H504" s="39">
        <v>862.2</v>
      </c>
      <c r="I504" s="17">
        <f t="shared" si="18"/>
        <v>100</v>
      </c>
      <c r="J504" s="18"/>
    </row>
    <row r="505" spans="1:10" ht="25.5">
      <c r="A505" s="13">
        <f t="shared" si="19"/>
        <v>497</v>
      </c>
      <c r="B505" s="25" t="s">
        <v>243</v>
      </c>
      <c r="C505" s="26"/>
      <c r="D505" s="26"/>
      <c r="E505" s="26"/>
      <c r="F505" s="26">
        <v>612</v>
      </c>
      <c r="G505" s="39">
        <v>587.5</v>
      </c>
      <c r="H505" s="39">
        <v>587.5</v>
      </c>
      <c r="I505" s="17">
        <f t="shared" si="18"/>
        <v>100</v>
      </c>
      <c r="J505" s="18"/>
    </row>
    <row r="506" spans="1:10" ht="12.75">
      <c r="A506" s="13">
        <f t="shared" si="19"/>
        <v>498</v>
      </c>
      <c r="B506" s="25" t="s">
        <v>71</v>
      </c>
      <c r="C506" s="26"/>
      <c r="D506" s="26"/>
      <c r="E506" s="26"/>
      <c r="F506" s="26">
        <v>850</v>
      </c>
      <c r="G506" s="39">
        <f>SUM(G507:G508)</f>
        <v>45.1</v>
      </c>
      <c r="H506" s="39">
        <f>SUM(H507:H508)</f>
        <v>45.1</v>
      </c>
      <c r="I506" s="17">
        <f t="shared" si="18"/>
        <v>100</v>
      </c>
      <c r="J506" s="18"/>
    </row>
    <row r="507" spans="1:10" ht="25.5">
      <c r="A507" s="13">
        <f t="shared" si="19"/>
        <v>499</v>
      </c>
      <c r="B507" s="25" t="s">
        <v>72</v>
      </c>
      <c r="C507" s="26"/>
      <c r="D507" s="26"/>
      <c r="E507" s="26"/>
      <c r="F507" s="26">
        <v>851</v>
      </c>
      <c r="G507" s="39">
        <v>44.9</v>
      </c>
      <c r="H507" s="39">
        <v>44.9</v>
      </c>
      <c r="I507" s="17">
        <f t="shared" si="18"/>
        <v>100</v>
      </c>
      <c r="J507" s="18"/>
    </row>
    <row r="508" spans="1:10" ht="12.75">
      <c r="A508" s="13">
        <f t="shared" si="19"/>
        <v>500</v>
      </c>
      <c r="B508" s="25" t="s">
        <v>8</v>
      </c>
      <c r="C508" s="26"/>
      <c r="D508" s="26"/>
      <c r="E508" s="26"/>
      <c r="F508" s="26">
        <v>853</v>
      </c>
      <c r="G508" s="39">
        <v>0.2</v>
      </c>
      <c r="H508" s="39">
        <v>0.2</v>
      </c>
      <c r="I508" s="17">
        <f t="shared" si="18"/>
        <v>100</v>
      </c>
      <c r="J508" s="18"/>
    </row>
    <row r="509" spans="1:10" ht="76.5">
      <c r="A509" s="13">
        <f t="shared" si="19"/>
        <v>501</v>
      </c>
      <c r="B509" s="25" t="s">
        <v>1</v>
      </c>
      <c r="C509" s="13">
        <v>906</v>
      </c>
      <c r="D509" s="13" t="s">
        <v>462</v>
      </c>
      <c r="E509" s="26" t="s">
        <v>304</v>
      </c>
      <c r="F509" s="13"/>
      <c r="G509" s="28">
        <f>SUM(G510)</f>
        <v>705.2</v>
      </c>
      <c r="H509" s="27">
        <f>H510</f>
        <v>705.2</v>
      </c>
      <c r="I509" s="17">
        <f t="shared" si="18"/>
        <v>100</v>
      </c>
      <c r="J509" s="18"/>
    </row>
    <row r="510" spans="1:10" ht="38.25">
      <c r="A510" s="13">
        <f t="shared" si="19"/>
        <v>502</v>
      </c>
      <c r="B510" s="36" t="s">
        <v>61</v>
      </c>
      <c r="C510" s="13">
        <v>906</v>
      </c>
      <c r="D510" s="13" t="s">
        <v>462</v>
      </c>
      <c r="E510" s="26" t="s">
        <v>304</v>
      </c>
      <c r="F510" s="13">
        <v>243</v>
      </c>
      <c r="G510" s="28">
        <v>705.2</v>
      </c>
      <c r="H510" s="28">
        <v>705.2</v>
      </c>
      <c r="I510" s="17">
        <f t="shared" si="18"/>
        <v>100</v>
      </c>
      <c r="J510" s="18"/>
    </row>
    <row r="511" spans="1:10" ht="51">
      <c r="A511" s="13">
        <f t="shared" si="19"/>
        <v>503</v>
      </c>
      <c r="B511" s="36" t="s">
        <v>464</v>
      </c>
      <c r="C511" s="13">
        <v>906</v>
      </c>
      <c r="D511" s="13" t="s">
        <v>462</v>
      </c>
      <c r="E511" s="26" t="s">
        <v>465</v>
      </c>
      <c r="F511" s="13"/>
      <c r="G511" s="28">
        <f>G512</f>
        <v>464.6</v>
      </c>
      <c r="H511" s="28">
        <f>H512</f>
        <v>464.6</v>
      </c>
      <c r="I511" s="17">
        <f t="shared" si="18"/>
        <v>100</v>
      </c>
      <c r="J511" s="18"/>
    </row>
    <row r="512" spans="1:10" ht="25.5">
      <c r="A512" s="13">
        <f t="shared" si="19"/>
        <v>504</v>
      </c>
      <c r="B512" s="36" t="s">
        <v>79</v>
      </c>
      <c r="C512" s="13">
        <v>906</v>
      </c>
      <c r="D512" s="13" t="s">
        <v>462</v>
      </c>
      <c r="E512" s="26" t="s">
        <v>465</v>
      </c>
      <c r="F512" s="13">
        <v>110</v>
      </c>
      <c r="G512" s="28">
        <f>G513+G514</f>
        <v>464.6</v>
      </c>
      <c r="H512" s="28">
        <f>H513+H514</f>
        <v>464.6</v>
      </c>
      <c r="I512" s="17">
        <f t="shared" si="18"/>
        <v>100</v>
      </c>
      <c r="J512" s="18"/>
    </row>
    <row r="513" spans="1:10" ht="12.75">
      <c r="A513" s="13">
        <f t="shared" si="19"/>
        <v>505</v>
      </c>
      <c r="B513" s="36" t="s">
        <v>264</v>
      </c>
      <c r="C513" s="13"/>
      <c r="D513" s="13"/>
      <c r="E513" s="26"/>
      <c r="F513" s="13">
        <v>111</v>
      </c>
      <c r="G513" s="28">
        <v>356.8</v>
      </c>
      <c r="H513" s="28">
        <v>356.8</v>
      </c>
      <c r="I513" s="17">
        <f t="shared" si="18"/>
        <v>100</v>
      </c>
      <c r="J513" s="18"/>
    </row>
    <row r="514" spans="1:10" ht="51">
      <c r="A514" s="13">
        <f t="shared" si="19"/>
        <v>506</v>
      </c>
      <c r="B514" s="36" t="s">
        <v>205</v>
      </c>
      <c r="C514" s="13"/>
      <c r="D514" s="13"/>
      <c r="E514" s="26"/>
      <c r="F514" s="13">
        <v>119</v>
      </c>
      <c r="G514" s="28">
        <v>107.8</v>
      </c>
      <c r="H514" s="28">
        <v>107.8</v>
      </c>
      <c r="I514" s="17">
        <f t="shared" si="18"/>
        <v>100</v>
      </c>
      <c r="J514" s="18"/>
    </row>
    <row r="515" spans="1:10" ht="12.75">
      <c r="A515" s="13">
        <f t="shared" si="19"/>
        <v>507</v>
      </c>
      <c r="B515" s="21" t="s">
        <v>389</v>
      </c>
      <c r="C515" s="6">
        <v>906</v>
      </c>
      <c r="D515" s="6" t="s">
        <v>129</v>
      </c>
      <c r="E515" s="32"/>
      <c r="F515" s="6"/>
      <c r="G515" s="22">
        <f>G516+G536</f>
        <v>22235.8</v>
      </c>
      <c r="H515" s="22">
        <f>H516+H536</f>
        <v>22232.1</v>
      </c>
      <c r="I515" s="16">
        <f>H515/G515*100</f>
        <v>99.983360166938</v>
      </c>
      <c r="J515" s="18"/>
    </row>
    <row r="516" spans="1:10" ht="38.25">
      <c r="A516" s="13">
        <f t="shared" si="19"/>
        <v>508</v>
      </c>
      <c r="B516" s="25" t="s">
        <v>325</v>
      </c>
      <c r="C516" s="13">
        <v>906</v>
      </c>
      <c r="D516" s="13" t="s">
        <v>129</v>
      </c>
      <c r="E516" s="26" t="s">
        <v>176</v>
      </c>
      <c r="F516" s="13"/>
      <c r="G516" s="28">
        <f>G517</f>
        <v>1626.7000000000003</v>
      </c>
      <c r="H516" s="28">
        <f>H517</f>
        <v>1623.6000000000004</v>
      </c>
      <c r="I516" s="17">
        <f aca="true" t="shared" si="20" ref="I516:I579">H516/G516*100</f>
        <v>99.8094301346284</v>
      </c>
      <c r="J516" s="18"/>
    </row>
    <row r="517" spans="1:10" ht="38.25">
      <c r="A517" s="13">
        <f t="shared" si="19"/>
        <v>509</v>
      </c>
      <c r="B517" s="21" t="s">
        <v>390</v>
      </c>
      <c r="C517" s="6">
        <v>906</v>
      </c>
      <c r="D517" s="6" t="s">
        <v>129</v>
      </c>
      <c r="E517" s="32" t="s">
        <v>238</v>
      </c>
      <c r="F517" s="6"/>
      <c r="G517" s="29">
        <f>G518+G520+G523+G525+G527+G532+G534</f>
        <v>1626.7000000000003</v>
      </c>
      <c r="H517" s="29">
        <f>H518+H520+H523+H525+H527+H532+H534</f>
        <v>1623.6000000000004</v>
      </c>
      <c r="I517" s="16">
        <f t="shared" si="20"/>
        <v>99.8094301346284</v>
      </c>
      <c r="J517" s="18"/>
    </row>
    <row r="518" spans="1:10" ht="51">
      <c r="A518" s="13">
        <f t="shared" si="19"/>
        <v>510</v>
      </c>
      <c r="B518" s="25" t="s">
        <v>34</v>
      </c>
      <c r="C518" s="13">
        <v>906</v>
      </c>
      <c r="D518" s="13" t="s">
        <v>129</v>
      </c>
      <c r="E518" s="26" t="s">
        <v>239</v>
      </c>
      <c r="F518" s="13"/>
      <c r="G518" s="28">
        <f>G519</f>
        <v>272</v>
      </c>
      <c r="H518" s="28">
        <f>H519</f>
        <v>272</v>
      </c>
      <c r="I518" s="17">
        <f t="shared" si="20"/>
        <v>100</v>
      </c>
      <c r="J518" s="18"/>
    </row>
    <row r="519" spans="1:10" ht="38.25">
      <c r="A519" s="13">
        <f t="shared" si="19"/>
        <v>511</v>
      </c>
      <c r="B519" s="25" t="s">
        <v>168</v>
      </c>
      <c r="C519" s="13">
        <v>906</v>
      </c>
      <c r="D519" s="13" t="s">
        <v>129</v>
      </c>
      <c r="E519" s="26" t="s">
        <v>239</v>
      </c>
      <c r="F519" s="13">
        <v>244</v>
      </c>
      <c r="G519" s="28">
        <v>272</v>
      </c>
      <c r="H519" s="28">
        <v>272</v>
      </c>
      <c r="I519" s="17">
        <f t="shared" si="20"/>
        <v>100</v>
      </c>
      <c r="J519" s="18"/>
    </row>
    <row r="520" spans="1:10" ht="25.5">
      <c r="A520" s="13">
        <f t="shared" si="19"/>
        <v>512</v>
      </c>
      <c r="B520" s="25" t="s">
        <v>466</v>
      </c>
      <c r="C520" s="13">
        <v>906</v>
      </c>
      <c r="D520" s="13" t="s">
        <v>129</v>
      </c>
      <c r="E520" s="26" t="s">
        <v>306</v>
      </c>
      <c r="F520" s="13"/>
      <c r="G520" s="28">
        <f>G521+G522</f>
        <v>556</v>
      </c>
      <c r="H520" s="28">
        <f>H521+H522</f>
        <v>556</v>
      </c>
      <c r="I520" s="17">
        <f t="shared" si="20"/>
        <v>100</v>
      </c>
      <c r="J520" s="18"/>
    </row>
    <row r="521" spans="1:10" ht="38.25">
      <c r="A521" s="13">
        <f t="shared" si="19"/>
        <v>513</v>
      </c>
      <c r="B521" s="25" t="s">
        <v>168</v>
      </c>
      <c r="C521" s="13">
        <v>906</v>
      </c>
      <c r="D521" s="13" t="s">
        <v>129</v>
      </c>
      <c r="E521" s="26" t="s">
        <v>306</v>
      </c>
      <c r="F521" s="13">
        <v>244</v>
      </c>
      <c r="G521" s="28">
        <v>367.5</v>
      </c>
      <c r="H521" s="28">
        <v>367.5</v>
      </c>
      <c r="I521" s="17">
        <f t="shared" si="20"/>
        <v>100</v>
      </c>
      <c r="J521" s="18"/>
    </row>
    <row r="522" spans="1:10" ht="25.5">
      <c r="A522" s="13">
        <f t="shared" si="19"/>
        <v>514</v>
      </c>
      <c r="B522" s="36" t="s">
        <v>53</v>
      </c>
      <c r="C522" s="13"/>
      <c r="D522" s="13"/>
      <c r="E522" s="26"/>
      <c r="F522" s="13">
        <v>622</v>
      </c>
      <c r="G522" s="28">
        <v>188.5</v>
      </c>
      <c r="H522" s="28">
        <v>188.5</v>
      </c>
      <c r="I522" s="17">
        <f t="shared" si="20"/>
        <v>100</v>
      </c>
      <c r="J522" s="18"/>
    </row>
    <row r="523" spans="1:10" ht="51">
      <c r="A523" s="13">
        <f aca="true" t="shared" si="21" ref="A523:A586">A522+1</f>
        <v>515</v>
      </c>
      <c r="B523" s="25" t="s">
        <v>467</v>
      </c>
      <c r="C523" s="13">
        <v>906</v>
      </c>
      <c r="D523" s="13" t="s">
        <v>129</v>
      </c>
      <c r="E523" s="26" t="s">
        <v>307</v>
      </c>
      <c r="F523" s="13"/>
      <c r="G523" s="28">
        <f>G524</f>
        <v>136.9</v>
      </c>
      <c r="H523" s="28">
        <f>H524</f>
        <v>136.9</v>
      </c>
      <c r="I523" s="17">
        <f t="shared" si="20"/>
        <v>100</v>
      </c>
      <c r="J523" s="18"/>
    </row>
    <row r="524" spans="1:10" ht="38.25">
      <c r="A524" s="13">
        <f t="shared" si="21"/>
        <v>516</v>
      </c>
      <c r="B524" s="25" t="s">
        <v>168</v>
      </c>
      <c r="C524" s="13">
        <v>906</v>
      </c>
      <c r="D524" s="13" t="s">
        <v>129</v>
      </c>
      <c r="E524" s="26" t="s">
        <v>307</v>
      </c>
      <c r="F524" s="13">
        <v>244</v>
      </c>
      <c r="G524" s="28">
        <v>136.9</v>
      </c>
      <c r="H524" s="28">
        <v>136.9</v>
      </c>
      <c r="I524" s="17">
        <f t="shared" si="20"/>
        <v>100</v>
      </c>
      <c r="J524" s="18"/>
    </row>
    <row r="525" spans="1:10" ht="76.5">
      <c r="A525" s="13">
        <f t="shared" si="21"/>
        <v>517</v>
      </c>
      <c r="B525" s="25" t="s">
        <v>468</v>
      </c>
      <c r="C525" s="13">
        <v>906</v>
      </c>
      <c r="D525" s="13" t="s">
        <v>129</v>
      </c>
      <c r="E525" s="26" t="s">
        <v>240</v>
      </c>
      <c r="F525" s="13"/>
      <c r="G525" s="28">
        <f>G526</f>
        <v>204</v>
      </c>
      <c r="H525" s="28">
        <f>H526</f>
        <v>201</v>
      </c>
      <c r="I525" s="17">
        <f t="shared" si="20"/>
        <v>98.52941176470588</v>
      </c>
      <c r="J525" s="18"/>
    </row>
    <row r="526" spans="1:10" ht="38.25">
      <c r="A526" s="13">
        <f t="shared" si="21"/>
        <v>518</v>
      </c>
      <c r="B526" s="25" t="s">
        <v>168</v>
      </c>
      <c r="C526" s="13">
        <v>906</v>
      </c>
      <c r="D526" s="13" t="s">
        <v>129</v>
      </c>
      <c r="E526" s="26" t="s">
        <v>240</v>
      </c>
      <c r="F526" s="13">
        <v>244</v>
      </c>
      <c r="G526" s="28">
        <v>204</v>
      </c>
      <c r="H526" s="28">
        <v>201</v>
      </c>
      <c r="I526" s="17">
        <f t="shared" si="20"/>
        <v>98.52941176470588</v>
      </c>
      <c r="J526" s="18"/>
    </row>
    <row r="527" spans="1:10" ht="38.25">
      <c r="A527" s="13">
        <f t="shared" si="21"/>
        <v>519</v>
      </c>
      <c r="B527" s="25" t="s">
        <v>2</v>
      </c>
      <c r="C527" s="13">
        <v>906</v>
      </c>
      <c r="D527" s="13" t="s">
        <v>129</v>
      </c>
      <c r="E527" s="26" t="s">
        <v>308</v>
      </c>
      <c r="F527" s="13"/>
      <c r="G527" s="28">
        <f>G528+G531</f>
        <v>400</v>
      </c>
      <c r="H527" s="28">
        <f>H528+H531</f>
        <v>399.90000000000003</v>
      </c>
      <c r="I527" s="17">
        <f t="shared" si="20"/>
        <v>99.97500000000001</v>
      </c>
      <c r="J527" s="18"/>
    </row>
    <row r="528" spans="1:10" ht="25.5">
      <c r="A528" s="13">
        <f t="shared" si="21"/>
        <v>520</v>
      </c>
      <c r="B528" s="25" t="s">
        <v>79</v>
      </c>
      <c r="C528" s="13">
        <v>906</v>
      </c>
      <c r="D528" s="13" t="s">
        <v>129</v>
      </c>
      <c r="E528" s="26" t="s">
        <v>308</v>
      </c>
      <c r="F528" s="13">
        <v>110</v>
      </c>
      <c r="G528" s="28">
        <f>G529+G530</f>
        <v>300.7</v>
      </c>
      <c r="H528" s="28">
        <f>H529+H530</f>
        <v>300.6</v>
      </c>
      <c r="I528" s="17">
        <f t="shared" si="20"/>
        <v>99.96674426338544</v>
      </c>
      <c r="J528" s="18"/>
    </row>
    <row r="529" spans="1:10" ht="12.75">
      <c r="A529" s="13">
        <f t="shared" si="21"/>
        <v>521</v>
      </c>
      <c r="B529" s="25" t="s">
        <v>264</v>
      </c>
      <c r="C529" s="13"/>
      <c r="D529" s="13"/>
      <c r="E529" s="26"/>
      <c r="F529" s="13">
        <v>111</v>
      </c>
      <c r="G529" s="28">
        <v>230.9</v>
      </c>
      <c r="H529" s="28">
        <v>230.9</v>
      </c>
      <c r="I529" s="17">
        <f t="shared" si="20"/>
        <v>100</v>
      </c>
      <c r="J529" s="18"/>
    </row>
    <row r="530" spans="1:10" ht="51">
      <c r="A530" s="13">
        <f t="shared" si="21"/>
        <v>522</v>
      </c>
      <c r="B530" s="25" t="s">
        <v>205</v>
      </c>
      <c r="C530" s="13"/>
      <c r="D530" s="13"/>
      <c r="E530" s="26"/>
      <c r="F530" s="13">
        <v>119</v>
      </c>
      <c r="G530" s="28">
        <v>69.8</v>
      </c>
      <c r="H530" s="28">
        <v>69.7</v>
      </c>
      <c r="I530" s="17">
        <f t="shared" si="20"/>
        <v>99.8567335243553</v>
      </c>
      <c r="J530" s="18"/>
    </row>
    <row r="531" spans="1:10" ht="25.5">
      <c r="A531" s="13">
        <f t="shared" si="21"/>
        <v>523</v>
      </c>
      <c r="B531" s="25" t="s">
        <v>53</v>
      </c>
      <c r="C531" s="13"/>
      <c r="D531" s="13"/>
      <c r="E531" s="26"/>
      <c r="F531" s="13">
        <v>622</v>
      </c>
      <c r="G531" s="28">
        <v>99.3</v>
      </c>
      <c r="H531" s="28">
        <v>99.3</v>
      </c>
      <c r="I531" s="17">
        <f t="shared" si="20"/>
        <v>100</v>
      </c>
      <c r="J531" s="18"/>
    </row>
    <row r="532" spans="1:10" ht="25.5">
      <c r="A532" s="13">
        <f t="shared" si="21"/>
        <v>524</v>
      </c>
      <c r="B532" s="25" t="s">
        <v>469</v>
      </c>
      <c r="C532" s="13">
        <v>906</v>
      </c>
      <c r="D532" s="13" t="s">
        <v>129</v>
      </c>
      <c r="E532" s="26" t="s">
        <v>470</v>
      </c>
      <c r="F532" s="13"/>
      <c r="G532" s="28">
        <f>G533</f>
        <v>28.9</v>
      </c>
      <c r="H532" s="28">
        <f>H533</f>
        <v>28.9</v>
      </c>
      <c r="I532" s="17">
        <f t="shared" si="20"/>
        <v>100</v>
      </c>
      <c r="J532" s="18"/>
    </row>
    <row r="533" spans="1:10" ht="38.25">
      <c r="A533" s="13">
        <f t="shared" si="21"/>
        <v>525</v>
      </c>
      <c r="B533" s="25" t="s">
        <v>168</v>
      </c>
      <c r="C533" s="13">
        <v>906</v>
      </c>
      <c r="D533" s="13" t="s">
        <v>129</v>
      </c>
      <c r="E533" s="26" t="s">
        <v>470</v>
      </c>
      <c r="F533" s="13">
        <v>244</v>
      </c>
      <c r="G533" s="28">
        <v>28.9</v>
      </c>
      <c r="H533" s="28">
        <v>28.9</v>
      </c>
      <c r="I533" s="17">
        <f t="shared" si="20"/>
        <v>100</v>
      </c>
      <c r="J533" s="18"/>
    </row>
    <row r="534" spans="1:10" ht="25.5">
      <c r="A534" s="13">
        <f t="shared" si="21"/>
        <v>526</v>
      </c>
      <c r="B534" s="25" t="s">
        <v>469</v>
      </c>
      <c r="C534" s="13">
        <v>906</v>
      </c>
      <c r="D534" s="13" t="s">
        <v>129</v>
      </c>
      <c r="E534" s="26" t="s">
        <v>471</v>
      </c>
      <c r="F534" s="13"/>
      <c r="G534" s="28">
        <f>G535</f>
        <v>28.9</v>
      </c>
      <c r="H534" s="28">
        <f>H535</f>
        <v>28.9</v>
      </c>
      <c r="I534" s="17">
        <f t="shared" si="20"/>
        <v>100</v>
      </c>
      <c r="J534" s="18"/>
    </row>
    <row r="535" spans="1:10" ht="38.25">
      <c r="A535" s="13">
        <f t="shared" si="21"/>
        <v>527</v>
      </c>
      <c r="B535" s="25" t="s">
        <v>168</v>
      </c>
      <c r="C535" s="13">
        <v>906</v>
      </c>
      <c r="D535" s="13" t="s">
        <v>129</v>
      </c>
      <c r="E535" s="26" t="s">
        <v>471</v>
      </c>
      <c r="F535" s="13">
        <v>244</v>
      </c>
      <c r="G535" s="28">
        <v>28.9</v>
      </c>
      <c r="H535" s="28">
        <v>28.9</v>
      </c>
      <c r="I535" s="17">
        <f t="shared" si="20"/>
        <v>100</v>
      </c>
      <c r="J535" s="18"/>
    </row>
    <row r="536" spans="1:10" ht="51">
      <c r="A536" s="13">
        <f t="shared" si="21"/>
        <v>528</v>
      </c>
      <c r="B536" s="25" t="s">
        <v>447</v>
      </c>
      <c r="C536" s="13">
        <v>906</v>
      </c>
      <c r="D536" s="13" t="s">
        <v>129</v>
      </c>
      <c r="E536" s="26" t="s">
        <v>283</v>
      </c>
      <c r="F536" s="13"/>
      <c r="G536" s="28">
        <f>G537+G562</f>
        <v>20609.1</v>
      </c>
      <c r="H536" s="28">
        <f>H537+H562</f>
        <v>20608.5</v>
      </c>
      <c r="I536" s="17">
        <f t="shared" si="20"/>
        <v>99.99708866471609</v>
      </c>
      <c r="J536" s="18"/>
    </row>
    <row r="537" spans="1:10" ht="63.75">
      <c r="A537" s="13">
        <f t="shared" si="21"/>
        <v>529</v>
      </c>
      <c r="B537" s="73" t="s">
        <v>463</v>
      </c>
      <c r="C537" s="6">
        <v>906</v>
      </c>
      <c r="D537" s="6" t="s">
        <v>129</v>
      </c>
      <c r="E537" s="32" t="s">
        <v>302</v>
      </c>
      <c r="F537" s="6"/>
      <c r="G537" s="29">
        <f>G538+G548+G550+G552+G555+G559</f>
        <v>18052.899999999998</v>
      </c>
      <c r="H537" s="29">
        <f>H538+H548+H550+H552+H555+H559</f>
        <v>18052.3</v>
      </c>
      <c r="I537" s="16">
        <f t="shared" si="20"/>
        <v>99.9966764342571</v>
      </c>
      <c r="J537" s="18"/>
    </row>
    <row r="538" spans="1:10" ht="38.25">
      <c r="A538" s="13">
        <f t="shared" si="21"/>
        <v>530</v>
      </c>
      <c r="B538" s="62" t="s">
        <v>0</v>
      </c>
      <c r="C538" s="13">
        <v>906</v>
      </c>
      <c r="D538" s="13" t="s">
        <v>129</v>
      </c>
      <c r="E538" s="26" t="s">
        <v>303</v>
      </c>
      <c r="F538" s="13"/>
      <c r="G538" s="28">
        <f>G539+G542+G545</f>
        <v>10050.899999999998</v>
      </c>
      <c r="H538" s="28">
        <f>H539+H542+H545</f>
        <v>10050.3</v>
      </c>
      <c r="I538" s="17">
        <f t="shared" si="20"/>
        <v>99.99403038533863</v>
      </c>
      <c r="J538" s="18"/>
    </row>
    <row r="539" spans="1:10" ht="25.5">
      <c r="A539" s="13">
        <f t="shared" si="21"/>
        <v>531</v>
      </c>
      <c r="B539" s="25" t="s">
        <v>79</v>
      </c>
      <c r="C539" s="13">
        <v>906</v>
      </c>
      <c r="D539" s="13" t="s">
        <v>129</v>
      </c>
      <c r="E539" s="26" t="s">
        <v>303</v>
      </c>
      <c r="F539" s="13">
        <v>110</v>
      </c>
      <c r="G539" s="28">
        <f>G540+G541</f>
        <v>8930.8</v>
      </c>
      <c r="H539" s="28">
        <f>H540+H541</f>
        <v>8930.2</v>
      </c>
      <c r="I539" s="17">
        <f t="shared" si="20"/>
        <v>99.99328167689346</v>
      </c>
      <c r="J539" s="18"/>
    </row>
    <row r="540" spans="1:10" ht="12.75">
      <c r="A540" s="13">
        <f t="shared" si="21"/>
        <v>532</v>
      </c>
      <c r="B540" s="25" t="s">
        <v>264</v>
      </c>
      <c r="C540" s="13"/>
      <c r="D540" s="13"/>
      <c r="E540" s="26"/>
      <c r="F540" s="13">
        <v>111</v>
      </c>
      <c r="G540" s="28">
        <v>6864.7</v>
      </c>
      <c r="H540" s="28">
        <v>6864.7</v>
      </c>
      <c r="I540" s="17">
        <f t="shared" si="20"/>
        <v>100</v>
      </c>
      <c r="J540" s="18"/>
    </row>
    <row r="541" spans="1:10" ht="51">
      <c r="A541" s="13">
        <f t="shared" si="21"/>
        <v>533</v>
      </c>
      <c r="B541" s="25" t="s">
        <v>205</v>
      </c>
      <c r="C541" s="13"/>
      <c r="D541" s="13"/>
      <c r="E541" s="26"/>
      <c r="F541" s="13">
        <v>119</v>
      </c>
      <c r="G541" s="28">
        <v>2066.1</v>
      </c>
      <c r="H541" s="28">
        <v>2065.5</v>
      </c>
      <c r="I541" s="17">
        <f t="shared" si="20"/>
        <v>99.97095977929432</v>
      </c>
      <c r="J541" s="18"/>
    </row>
    <row r="542" spans="1:10" ht="38.25">
      <c r="A542" s="13">
        <f t="shared" si="21"/>
        <v>534</v>
      </c>
      <c r="B542" s="25" t="s">
        <v>167</v>
      </c>
      <c r="C542" s="13"/>
      <c r="D542" s="13"/>
      <c r="E542" s="26"/>
      <c r="F542" s="13">
        <v>240</v>
      </c>
      <c r="G542" s="28">
        <f>G543+G544</f>
        <v>1047.3</v>
      </c>
      <c r="H542" s="28">
        <f>H543+H544</f>
        <v>1047.3</v>
      </c>
      <c r="I542" s="17">
        <f t="shared" si="20"/>
        <v>100</v>
      </c>
      <c r="J542" s="18"/>
    </row>
    <row r="543" spans="1:10" ht="38.25">
      <c r="A543" s="13">
        <f t="shared" si="21"/>
        <v>535</v>
      </c>
      <c r="B543" s="25" t="s">
        <v>162</v>
      </c>
      <c r="C543" s="13"/>
      <c r="D543" s="13"/>
      <c r="E543" s="26"/>
      <c r="F543" s="13">
        <v>242</v>
      </c>
      <c r="G543" s="28">
        <v>162.4</v>
      </c>
      <c r="H543" s="28">
        <v>162.4</v>
      </c>
      <c r="I543" s="17">
        <f t="shared" si="20"/>
        <v>100</v>
      </c>
      <c r="J543" s="18"/>
    </row>
    <row r="544" spans="1:10" ht="38.25">
      <c r="A544" s="13">
        <f t="shared" si="21"/>
        <v>536</v>
      </c>
      <c r="B544" s="25" t="s">
        <v>168</v>
      </c>
      <c r="C544" s="13"/>
      <c r="D544" s="13"/>
      <c r="E544" s="26"/>
      <c r="F544" s="13">
        <v>244</v>
      </c>
      <c r="G544" s="28">
        <v>884.9</v>
      </c>
      <c r="H544" s="28">
        <v>884.9</v>
      </c>
      <c r="I544" s="17">
        <f t="shared" si="20"/>
        <v>100</v>
      </c>
      <c r="J544" s="18"/>
    </row>
    <row r="545" spans="1:10" ht="12.75">
      <c r="A545" s="13">
        <f t="shared" si="21"/>
        <v>537</v>
      </c>
      <c r="B545" s="25" t="s">
        <v>71</v>
      </c>
      <c r="C545" s="13"/>
      <c r="D545" s="13"/>
      <c r="E545" s="26"/>
      <c r="F545" s="13">
        <v>850</v>
      </c>
      <c r="G545" s="28">
        <f>G546+G547</f>
        <v>72.8</v>
      </c>
      <c r="H545" s="28">
        <f>H546+H547</f>
        <v>72.8</v>
      </c>
      <c r="I545" s="17">
        <f t="shared" si="20"/>
        <v>100</v>
      </c>
      <c r="J545" s="18"/>
    </row>
    <row r="546" spans="1:10" ht="25.5">
      <c r="A546" s="13">
        <f t="shared" si="21"/>
        <v>538</v>
      </c>
      <c r="B546" s="25" t="s">
        <v>72</v>
      </c>
      <c r="C546" s="13"/>
      <c r="D546" s="13"/>
      <c r="E546" s="26"/>
      <c r="F546" s="13">
        <v>851</v>
      </c>
      <c r="G546" s="28">
        <v>69.2</v>
      </c>
      <c r="H546" s="28">
        <v>69.2</v>
      </c>
      <c r="I546" s="17">
        <f t="shared" si="20"/>
        <v>100</v>
      </c>
      <c r="J546" s="18"/>
    </row>
    <row r="547" spans="1:10" ht="12.75">
      <c r="A547" s="13">
        <f t="shared" si="21"/>
        <v>539</v>
      </c>
      <c r="B547" s="25" t="s">
        <v>328</v>
      </c>
      <c r="C547" s="13"/>
      <c r="D547" s="13"/>
      <c r="E547" s="26"/>
      <c r="F547" s="13">
        <v>852</v>
      </c>
      <c r="G547" s="28">
        <v>3.6</v>
      </c>
      <c r="H547" s="28">
        <v>3.6</v>
      </c>
      <c r="I547" s="17">
        <f t="shared" si="20"/>
        <v>100</v>
      </c>
      <c r="J547" s="18"/>
    </row>
    <row r="548" spans="1:10" ht="76.5">
      <c r="A548" s="13">
        <f t="shared" si="21"/>
        <v>540</v>
      </c>
      <c r="B548" s="25" t="s">
        <v>1</v>
      </c>
      <c r="C548" s="13">
        <v>906</v>
      </c>
      <c r="D548" s="13" t="s">
        <v>129</v>
      </c>
      <c r="E548" s="26" t="s">
        <v>304</v>
      </c>
      <c r="F548" s="13"/>
      <c r="G548" s="28">
        <f>G549</f>
        <v>1109.2</v>
      </c>
      <c r="H548" s="28">
        <f>H549</f>
        <v>1109.2</v>
      </c>
      <c r="I548" s="17">
        <f t="shared" si="20"/>
        <v>100</v>
      </c>
      <c r="J548" s="18"/>
    </row>
    <row r="549" spans="1:10" ht="38.25">
      <c r="A549" s="13">
        <f t="shared" si="21"/>
        <v>541</v>
      </c>
      <c r="B549" s="25" t="s">
        <v>472</v>
      </c>
      <c r="C549" s="13">
        <v>906</v>
      </c>
      <c r="D549" s="13" t="s">
        <v>129</v>
      </c>
      <c r="E549" s="26" t="s">
        <v>304</v>
      </c>
      <c r="F549" s="13">
        <v>243</v>
      </c>
      <c r="G549" s="28">
        <v>1109.2</v>
      </c>
      <c r="H549" s="28">
        <v>1109.2</v>
      </c>
      <c r="I549" s="17">
        <f t="shared" si="20"/>
        <v>100</v>
      </c>
      <c r="J549" s="18"/>
    </row>
    <row r="550" spans="1:10" ht="76.5">
      <c r="A550" s="13">
        <f t="shared" si="21"/>
        <v>542</v>
      </c>
      <c r="B550" s="62" t="s">
        <v>473</v>
      </c>
      <c r="C550" s="13">
        <v>906</v>
      </c>
      <c r="D550" s="13" t="s">
        <v>129</v>
      </c>
      <c r="E550" s="26" t="s">
        <v>309</v>
      </c>
      <c r="F550" s="13"/>
      <c r="G550" s="28">
        <f>SUM(G551)</f>
        <v>723</v>
      </c>
      <c r="H550" s="28">
        <f>SUM(H551)</f>
        <v>723</v>
      </c>
      <c r="I550" s="17">
        <f t="shared" si="20"/>
        <v>100</v>
      </c>
      <c r="J550" s="18"/>
    </row>
    <row r="551" spans="1:10" ht="38.25">
      <c r="A551" s="13">
        <f t="shared" si="21"/>
        <v>543</v>
      </c>
      <c r="B551" s="25" t="s">
        <v>168</v>
      </c>
      <c r="C551" s="13">
        <v>906</v>
      </c>
      <c r="D551" s="13" t="s">
        <v>129</v>
      </c>
      <c r="E551" s="26" t="s">
        <v>309</v>
      </c>
      <c r="F551" s="13">
        <v>244</v>
      </c>
      <c r="G551" s="28">
        <v>723</v>
      </c>
      <c r="H551" s="28">
        <v>723</v>
      </c>
      <c r="I551" s="17">
        <f t="shared" si="20"/>
        <v>100</v>
      </c>
      <c r="J551" s="18"/>
    </row>
    <row r="552" spans="1:10" ht="25.5">
      <c r="A552" s="13">
        <f t="shared" si="21"/>
        <v>544</v>
      </c>
      <c r="B552" s="25" t="s">
        <v>78</v>
      </c>
      <c r="C552" s="13">
        <v>906</v>
      </c>
      <c r="D552" s="13" t="s">
        <v>129</v>
      </c>
      <c r="E552" s="26" t="s">
        <v>310</v>
      </c>
      <c r="F552" s="13"/>
      <c r="G552" s="28">
        <f>G553+G554</f>
        <v>4183.8</v>
      </c>
      <c r="H552" s="28">
        <f>H553+H554</f>
        <v>4183.8</v>
      </c>
      <c r="I552" s="17">
        <f t="shared" si="20"/>
        <v>100</v>
      </c>
      <c r="J552" s="18"/>
    </row>
    <row r="553" spans="1:10" ht="38.25">
      <c r="A553" s="13">
        <f t="shared" si="21"/>
        <v>545</v>
      </c>
      <c r="B553" s="25" t="s">
        <v>168</v>
      </c>
      <c r="C553" s="13">
        <v>906</v>
      </c>
      <c r="D553" s="13" t="s">
        <v>129</v>
      </c>
      <c r="E553" s="26" t="s">
        <v>310</v>
      </c>
      <c r="F553" s="13">
        <v>244</v>
      </c>
      <c r="G553" s="74">
        <f>2868+365.8</f>
        <v>3233.8</v>
      </c>
      <c r="H553" s="74">
        <f>2868+365.8</f>
        <v>3233.8</v>
      </c>
      <c r="I553" s="17">
        <f t="shared" si="20"/>
        <v>100</v>
      </c>
      <c r="J553" s="18"/>
    </row>
    <row r="554" spans="1:10" ht="25.5">
      <c r="A554" s="13">
        <f t="shared" si="21"/>
        <v>546</v>
      </c>
      <c r="B554" s="36" t="s">
        <v>53</v>
      </c>
      <c r="C554" s="13"/>
      <c r="D554" s="13"/>
      <c r="E554" s="26"/>
      <c r="F554" s="13">
        <v>622</v>
      </c>
      <c r="G554" s="74">
        <v>950</v>
      </c>
      <c r="H554" s="74">
        <v>950</v>
      </c>
      <c r="I554" s="17">
        <f t="shared" si="20"/>
        <v>100</v>
      </c>
      <c r="J554" s="18"/>
    </row>
    <row r="555" spans="1:10" ht="51">
      <c r="A555" s="13">
        <f t="shared" si="21"/>
        <v>547</v>
      </c>
      <c r="B555" s="36" t="s">
        <v>464</v>
      </c>
      <c r="C555" s="13">
        <v>906</v>
      </c>
      <c r="D555" s="13" t="s">
        <v>129</v>
      </c>
      <c r="E555" s="26" t="s">
        <v>465</v>
      </c>
      <c r="F555" s="13"/>
      <c r="G555" s="74">
        <f>G556</f>
        <v>192.89999999999998</v>
      </c>
      <c r="H555" s="74">
        <f>H556</f>
        <v>192.89999999999998</v>
      </c>
      <c r="I555" s="17">
        <f t="shared" si="20"/>
        <v>100</v>
      </c>
      <c r="J555" s="18"/>
    </row>
    <row r="556" spans="1:10" ht="25.5">
      <c r="A556" s="13">
        <f t="shared" si="21"/>
        <v>548</v>
      </c>
      <c r="B556" s="36" t="s">
        <v>79</v>
      </c>
      <c r="C556" s="13">
        <v>906</v>
      </c>
      <c r="D556" s="13" t="s">
        <v>129</v>
      </c>
      <c r="E556" s="26" t="s">
        <v>465</v>
      </c>
      <c r="F556" s="13">
        <v>110</v>
      </c>
      <c r="G556" s="74">
        <f>G557+G558</f>
        <v>192.89999999999998</v>
      </c>
      <c r="H556" s="74">
        <f>H557+H558</f>
        <v>192.89999999999998</v>
      </c>
      <c r="I556" s="17">
        <f t="shared" si="20"/>
        <v>100</v>
      </c>
      <c r="J556" s="18"/>
    </row>
    <row r="557" spans="1:10" ht="12.75">
      <c r="A557" s="13">
        <f t="shared" si="21"/>
        <v>549</v>
      </c>
      <c r="B557" s="36" t="s">
        <v>264</v>
      </c>
      <c r="C557" s="13"/>
      <c r="D557" s="13"/>
      <c r="E557" s="26"/>
      <c r="F557" s="13">
        <v>111</v>
      </c>
      <c r="G557" s="74">
        <v>148.2</v>
      </c>
      <c r="H557" s="74">
        <v>148.2</v>
      </c>
      <c r="I557" s="17">
        <f t="shared" si="20"/>
        <v>100</v>
      </c>
      <c r="J557" s="18"/>
    </row>
    <row r="558" spans="1:10" ht="38.25">
      <c r="A558" s="13">
        <f t="shared" si="21"/>
        <v>550</v>
      </c>
      <c r="B558" s="36" t="s">
        <v>474</v>
      </c>
      <c r="C558" s="13"/>
      <c r="D558" s="13"/>
      <c r="E558" s="26"/>
      <c r="F558" s="13">
        <v>119</v>
      </c>
      <c r="G558" s="74">
        <v>44.7</v>
      </c>
      <c r="H558" s="74">
        <v>44.7</v>
      </c>
      <c r="I558" s="17">
        <f t="shared" si="20"/>
        <v>100</v>
      </c>
      <c r="J558" s="18"/>
    </row>
    <row r="559" spans="1:10" ht="25.5">
      <c r="A559" s="13">
        <f t="shared" si="21"/>
        <v>551</v>
      </c>
      <c r="B559" s="25" t="s">
        <v>78</v>
      </c>
      <c r="C559" s="13">
        <v>906</v>
      </c>
      <c r="D559" s="13" t="s">
        <v>129</v>
      </c>
      <c r="E559" s="26" t="s">
        <v>311</v>
      </c>
      <c r="F559" s="13"/>
      <c r="G559" s="74">
        <f>G560+G561</f>
        <v>1793.1000000000001</v>
      </c>
      <c r="H559" s="74">
        <f>H560+H561</f>
        <v>1793.1000000000001</v>
      </c>
      <c r="I559" s="17">
        <f t="shared" si="20"/>
        <v>100</v>
      </c>
      <c r="J559" s="18"/>
    </row>
    <row r="560" spans="1:10" ht="38.25">
      <c r="A560" s="13">
        <f t="shared" si="21"/>
        <v>552</v>
      </c>
      <c r="B560" s="25" t="s">
        <v>168</v>
      </c>
      <c r="C560" s="13">
        <v>906</v>
      </c>
      <c r="D560" s="13" t="s">
        <v>129</v>
      </c>
      <c r="E560" s="26" t="s">
        <v>311</v>
      </c>
      <c r="F560" s="13">
        <v>244</v>
      </c>
      <c r="G560" s="74">
        <v>1071.4</v>
      </c>
      <c r="H560" s="74">
        <v>1071.4</v>
      </c>
      <c r="I560" s="17">
        <f t="shared" si="20"/>
        <v>100</v>
      </c>
      <c r="J560" s="18"/>
    </row>
    <row r="561" spans="1:10" ht="25.5">
      <c r="A561" s="13">
        <f t="shared" si="21"/>
        <v>553</v>
      </c>
      <c r="B561" s="36" t="s">
        <v>53</v>
      </c>
      <c r="C561" s="13"/>
      <c r="D561" s="13"/>
      <c r="E561" s="26"/>
      <c r="F561" s="13">
        <v>622</v>
      </c>
      <c r="G561" s="74">
        <v>721.7</v>
      </c>
      <c r="H561" s="74">
        <v>721.7</v>
      </c>
      <c r="I561" s="17">
        <f t="shared" si="20"/>
        <v>100</v>
      </c>
      <c r="J561" s="18"/>
    </row>
    <row r="562" spans="1:10" ht="63.75">
      <c r="A562" s="13">
        <f t="shared" si="21"/>
        <v>554</v>
      </c>
      <c r="B562" s="37" t="s">
        <v>475</v>
      </c>
      <c r="C562" s="6">
        <v>906</v>
      </c>
      <c r="D562" s="6" t="s">
        <v>129</v>
      </c>
      <c r="E562" s="32" t="s">
        <v>305</v>
      </c>
      <c r="F562" s="6"/>
      <c r="G562" s="75">
        <f>G563</f>
        <v>2556.2</v>
      </c>
      <c r="H562" s="75">
        <f>H563</f>
        <v>2556.2</v>
      </c>
      <c r="I562" s="16">
        <f t="shared" si="20"/>
        <v>100</v>
      </c>
      <c r="J562" s="18"/>
    </row>
    <row r="563" spans="1:10" ht="25.5">
      <c r="A563" s="13">
        <f t="shared" si="21"/>
        <v>555</v>
      </c>
      <c r="B563" s="36" t="s">
        <v>55</v>
      </c>
      <c r="C563" s="13">
        <v>906</v>
      </c>
      <c r="D563" s="13" t="s">
        <v>129</v>
      </c>
      <c r="E563" s="26" t="s">
        <v>291</v>
      </c>
      <c r="F563" s="13"/>
      <c r="G563" s="74">
        <f>G564</f>
        <v>2556.2</v>
      </c>
      <c r="H563" s="74">
        <f>H564</f>
        <v>2556.2</v>
      </c>
      <c r="I563" s="17">
        <f t="shared" si="20"/>
        <v>100</v>
      </c>
      <c r="J563" s="18"/>
    </row>
    <row r="564" spans="1:10" ht="38.25">
      <c r="A564" s="13">
        <f t="shared" si="21"/>
        <v>556</v>
      </c>
      <c r="B564" s="36" t="s">
        <v>167</v>
      </c>
      <c r="C564" s="13">
        <v>906</v>
      </c>
      <c r="D564" s="13" t="s">
        <v>129</v>
      </c>
      <c r="E564" s="26" t="s">
        <v>291</v>
      </c>
      <c r="F564" s="13">
        <v>240</v>
      </c>
      <c r="G564" s="74">
        <f>G565+G566</f>
        <v>2556.2</v>
      </c>
      <c r="H564" s="74">
        <f>H565+H566</f>
        <v>2556.2</v>
      </c>
      <c r="I564" s="17">
        <f t="shared" si="20"/>
        <v>100</v>
      </c>
      <c r="J564" s="18"/>
    </row>
    <row r="565" spans="1:10" ht="38.25">
      <c r="A565" s="13">
        <f t="shared" si="21"/>
        <v>557</v>
      </c>
      <c r="B565" s="36" t="s">
        <v>162</v>
      </c>
      <c r="C565" s="13"/>
      <c r="D565" s="13"/>
      <c r="E565" s="26"/>
      <c r="F565" s="13">
        <v>242</v>
      </c>
      <c r="G565" s="74">
        <v>68.6</v>
      </c>
      <c r="H565" s="74">
        <v>68.6</v>
      </c>
      <c r="I565" s="17">
        <f t="shared" si="20"/>
        <v>100</v>
      </c>
      <c r="J565" s="18"/>
    </row>
    <row r="566" spans="1:10" ht="38.25">
      <c r="A566" s="13">
        <f t="shared" si="21"/>
        <v>558</v>
      </c>
      <c r="B566" s="25" t="s">
        <v>168</v>
      </c>
      <c r="C566" s="33"/>
      <c r="D566" s="33"/>
      <c r="E566" s="35"/>
      <c r="F566" s="13">
        <v>244</v>
      </c>
      <c r="G566" s="76">
        <v>2487.6</v>
      </c>
      <c r="H566" s="76">
        <v>2487.6</v>
      </c>
      <c r="I566" s="17">
        <f t="shared" si="20"/>
        <v>100</v>
      </c>
      <c r="J566" s="18"/>
    </row>
    <row r="567" spans="1:10" ht="12.75">
      <c r="A567" s="13">
        <f t="shared" si="21"/>
        <v>559</v>
      </c>
      <c r="B567" s="21" t="s">
        <v>152</v>
      </c>
      <c r="C567" s="6">
        <v>906</v>
      </c>
      <c r="D567" s="6" t="s">
        <v>153</v>
      </c>
      <c r="E567" s="32"/>
      <c r="F567" s="6"/>
      <c r="G567" s="29">
        <f>SUM(G568)</f>
        <v>8068</v>
      </c>
      <c r="H567" s="24">
        <f>H568</f>
        <v>8060.6</v>
      </c>
      <c r="I567" s="16">
        <f t="shared" si="20"/>
        <v>99.90827962320277</v>
      </c>
      <c r="J567" s="18"/>
    </row>
    <row r="568" spans="1:10" ht="51">
      <c r="A568" s="13">
        <f t="shared" si="21"/>
        <v>560</v>
      </c>
      <c r="B568" s="25" t="s">
        <v>447</v>
      </c>
      <c r="C568" s="13">
        <v>906</v>
      </c>
      <c r="D568" s="13" t="s">
        <v>153</v>
      </c>
      <c r="E568" s="26" t="s">
        <v>283</v>
      </c>
      <c r="F568" s="13"/>
      <c r="G568" s="28">
        <f>SUM(G569)</f>
        <v>8068</v>
      </c>
      <c r="H568" s="27">
        <f>H569</f>
        <v>8060.6</v>
      </c>
      <c r="I568" s="17">
        <f t="shared" si="20"/>
        <v>99.90827962320277</v>
      </c>
      <c r="J568" s="18"/>
    </row>
    <row r="569" spans="1:10" ht="63.75">
      <c r="A569" s="13">
        <f t="shared" si="21"/>
        <v>561</v>
      </c>
      <c r="B569" s="21" t="s">
        <v>476</v>
      </c>
      <c r="C569" s="6">
        <v>906</v>
      </c>
      <c r="D569" s="6" t="s">
        <v>153</v>
      </c>
      <c r="E569" s="32" t="s">
        <v>312</v>
      </c>
      <c r="F569" s="6"/>
      <c r="G569" s="29">
        <f>SUM(G570+G575+G584+G591)</f>
        <v>8068</v>
      </c>
      <c r="H569" s="24">
        <f>H570+H575+H584+H591</f>
        <v>8060.6</v>
      </c>
      <c r="I569" s="16">
        <f t="shared" si="20"/>
        <v>99.90827962320277</v>
      </c>
      <c r="J569" s="18"/>
    </row>
    <row r="570" spans="1:10" ht="25.5">
      <c r="A570" s="13">
        <f t="shared" si="21"/>
        <v>562</v>
      </c>
      <c r="B570" s="25" t="s">
        <v>7</v>
      </c>
      <c r="C570" s="13">
        <v>906</v>
      </c>
      <c r="D570" s="13" t="s">
        <v>153</v>
      </c>
      <c r="E570" s="26" t="s">
        <v>313</v>
      </c>
      <c r="F570" s="13"/>
      <c r="G570" s="28">
        <f>G571+G574</f>
        <v>2590.6</v>
      </c>
      <c r="H570" s="27">
        <f>H571+H574</f>
        <v>2590.6</v>
      </c>
      <c r="I570" s="17">
        <f t="shared" si="20"/>
        <v>100</v>
      </c>
      <c r="J570" s="18"/>
    </row>
    <row r="571" spans="1:10" ht="25.5">
      <c r="A571" s="13">
        <f t="shared" si="21"/>
        <v>563</v>
      </c>
      <c r="B571" s="25" t="s">
        <v>165</v>
      </c>
      <c r="C571" s="13">
        <v>906</v>
      </c>
      <c r="D571" s="13" t="s">
        <v>153</v>
      </c>
      <c r="E571" s="26" t="s">
        <v>313</v>
      </c>
      <c r="F571" s="13">
        <v>120</v>
      </c>
      <c r="G571" s="28">
        <f>G572+G573</f>
        <v>2391</v>
      </c>
      <c r="H571" s="28">
        <f>H572+H573</f>
        <v>2391</v>
      </c>
      <c r="I571" s="17">
        <f t="shared" si="20"/>
        <v>100</v>
      </c>
      <c r="J571" s="18"/>
    </row>
    <row r="572" spans="1:10" ht="25.5">
      <c r="A572" s="13">
        <f t="shared" si="21"/>
        <v>564</v>
      </c>
      <c r="B572" s="25" t="s">
        <v>323</v>
      </c>
      <c r="C572" s="13"/>
      <c r="D572" s="13"/>
      <c r="E572" s="26"/>
      <c r="F572" s="13">
        <v>121</v>
      </c>
      <c r="G572" s="28">
        <v>1841.2</v>
      </c>
      <c r="H572" s="28">
        <v>1841.2</v>
      </c>
      <c r="I572" s="17">
        <f t="shared" si="20"/>
        <v>100</v>
      </c>
      <c r="J572" s="18"/>
    </row>
    <row r="573" spans="1:10" ht="51">
      <c r="A573" s="13">
        <f t="shared" si="21"/>
        <v>565</v>
      </c>
      <c r="B573" s="25" t="s">
        <v>334</v>
      </c>
      <c r="C573" s="13"/>
      <c r="D573" s="13"/>
      <c r="E573" s="26"/>
      <c r="F573" s="13">
        <v>129</v>
      </c>
      <c r="G573" s="28">
        <v>549.8</v>
      </c>
      <c r="H573" s="28">
        <v>549.8</v>
      </c>
      <c r="I573" s="17">
        <f t="shared" si="20"/>
        <v>100</v>
      </c>
      <c r="J573" s="18"/>
    </row>
    <row r="574" spans="1:10" ht="38.25">
      <c r="A574" s="13">
        <f t="shared" si="21"/>
        <v>566</v>
      </c>
      <c r="B574" s="25" t="s">
        <v>168</v>
      </c>
      <c r="C574" s="13"/>
      <c r="D574" s="13"/>
      <c r="E574" s="26"/>
      <c r="F574" s="13">
        <v>244</v>
      </c>
      <c r="G574" s="28">
        <v>199.6</v>
      </c>
      <c r="H574" s="28">
        <v>199.6</v>
      </c>
      <c r="I574" s="17">
        <f t="shared" si="20"/>
        <v>100</v>
      </c>
      <c r="J574" s="18"/>
    </row>
    <row r="575" spans="1:10" ht="25.5">
      <c r="A575" s="13">
        <f t="shared" si="21"/>
        <v>567</v>
      </c>
      <c r="B575" s="25" t="s">
        <v>3</v>
      </c>
      <c r="C575" s="13">
        <v>906</v>
      </c>
      <c r="D575" s="13" t="s">
        <v>153</v>
      </c>
      <c r="E575" s="26" t="s">
        <v>314</v>
      </c>
      <c r="F575" s="13"/>
      <c r="G575" s="28">
        <f>G576+G580+G583</f>
        <v>2830.9</v>
      </c>
      <c r="H575" s="27">
        <f>H576+H580+H583</f>
        <v>2827.1</v>
      </c>
      <c r="I575" s="17">
        <f t="shared" si="20"/>
        <v>99.86576707054293</v>
      </c>
      <c r="J575" s="18"/>
    </row>
    <row r="576" spans="1:10" ht="25.5">
      <c r="A576" s="13">
        <f t="shared" si="21"/>
        <v>568</v>
      </c>
      <c r="B576" s="25" t="s">
        <v>79</v>
      </c>
      <c r="C576" s="13">
        <v>906</v>
      </c>
      <c r="D576" s="13" t="s">
        <v>153</v>
      </c>
      <c r="E576" s="26" t="s">
        <v>314</v>
      </c>
      <c r="F576" s="13">
        <v>110</v>
      </c>
      <c r="G576" s="28">
        <f>G577+G578+G579</f>
        <v>2360.8</v>
      </c>
      <c r="H576" s="28">
        <f>H577+H578+H579</f>
        <v>2357</v>
      </c>
      <c r="I576" s="17">
        <f t="shared" si="20"/>
        <v>99.839037614368</v>
      </c>
      <c r="J576" s="18"/>
    </row>
    <row r="577" spans="1:10" ht="12.75">
      <c r="A577" s="13">
        <f t="shared" si="21"/>
        <v>569</v>
      </c>
      <c r="B577" s="25" t="s">
        <v>264</v>
      </c>
      <c r="C577" s="13"/>
      <c r="D577" s="13"/>
      <c r="E577" s="26"/>
      <c r="F577" s="13">
        <v>111</v>
      </c>
      <c r="G577" s="28">
        <v>1809.2</v>
      </c>
      <c r="H577" s="28">
        <v>1809.2</v>
      </c>
      <c r="I577" s="17">
        <f t="shared" si="20"/>
        <v>100</v>
      </c>
      <c r="J577" s="18"/>
    </row>
    <row r="578" spans="1:10" ht="25.5">
      <c r="A578" s="13">
        <f t="shared" si="21"/>
        <v>570</v>
      </c>
      <c r="B578" s="25" t="s">
        <v>286</v>
      </c>
      <c r="C578" s="13"/>
      <c r="D578" s="13"/>
      <c r="E578" s="26"/>
      <c r="F578" s="13">
        <v>112</v>
      </c>
      <c r="G578" s="28">
        <v>5.2</v>
      </c>
      <c r="H578" s="28">
        <v>5.2</v>
      </c>
      <c r="I578" s="17">
        <f t="shared" si="20"/>
        <v>100</v>
      </c>
      <c r="J578" s="18"/>
    </row>
    <row r="579" spans="1:10" ht="51">
      <c r="A579" s="13">
        <f t="shared" si="21"/>
        <v>571</v>
      </c>
      <c r="B579" s="25" t="s">
        <v>205</v>
      </c>
      <c r="C579" s="13"/>
      <c r="D579" s="13"/>
      <c r="E579" s="26"/>
      <c r="F579" s="13">
        <v>119</v>
      </c>
      <c r="G579" s="28">
        <v>546.4</v>
      </c>
      <c r="H579" s="28">
        <v>542.6</v>
      </c>
      <c r="I579" s="17">
        <f t="shared" si="20"/>
        <v>99.30453879941436</v>
      </c>
      <c r="J579" s="18"/>
    </row>
    <row r="580" spans="1:10" ht="38.25">
      <c r="A580" s="13">
        <f t="shared" si="21"/>
        <v>572</v>
      </c>
      <c r="B580" s="25" t="s">
        <v>167</v>
      </c>
      <c r="C580" s="13"/>
      <c r="D580" s="13"/>
      <c r="E580" s="26"/>
      <c r="F580" s="13">
        <v>240</v>
      </c>
      <c r="G580" s="28">
        <f>G581+G582</f>
        <v>469.4</v>
      </c>
      <c r="H580" s="28">
        <f>H581+H582</f>
        <v>469.4</v>
      </c>
      <c r="I580" s="17">
        <f aca="true" t="shared" si="22" ref="I580:I592">H580/G580*100</f>
        <v>100</v>
      </c>
      <c r="J580" s="18"/>
    </row>
    <row r="581" spans="1:10" ht="38.25">
      <c r="A581" s="13">
        <f t="shared" si="21"/>
        <v>573</v>
      </c>
      <c r="B581" s="25" t="s">
        <v>162</v>
      </c>
      <c r="C581" s="13"/>
      <c r="D581" s="13"/>
      <c r="E581" s="26"/>
      <c r="F581" s="13">
        <v>242</v>
      </c>
      <c r="G581" s="28">
        <v>336.3</v>
      </c>
      <c r="H581" s="28">
        <v>336.3</v>
      </c>
      <c r="I581" s="17">
        <f t="shared" si="22"/>
        <v>100</v>
      </c>
      <c r="J581" s="18"/>
    </row>
    <row r="582" spans="1:10" ht="38.25">
      <c r="A582" s="13">
        <f t="shared" si="21"/>
        <v>574</v>
      </c>
      <c r="B582" s="25" t="s">
        <v>168</v>
      </c>
      <c r="C582" s="13"/>
      <c r="D582" s="13"/>
      <c r="E582" s="26"/>
      <c r="F582" s="13">
        <v>244</v>
      </c>
      <c r="G582" s="28">
        <v>133.1</v>
      </c>
      <c r="H582" s="28">
        <v>133.1</v>
      </c>
      <c r="I582" s="17">
        <f t="shared" si="22"/>
        <v>100</v>
      </c>
      <c r="J582" s="18"/>
    </row>
    <row r="583" spans="1:10" ht="25.5">
      <c r="A583" s="13">
        <f t="shared" si="21"/>
        <v>575</v>
      </c>
      <c r="B583" s="25" t="s">
        <v>72</v>
      </c>
      <c r="C583" s="13"/>
      <c r="D583" s="13"/>
      <c r="E583" s="26"/>
      <c r="F583" s="13">
        <v>851</v>
      </c>
      <c r="G583" s="28">
        <v>0.7</v>
      </c>
      <c r="H583" s="28">
        <v>0.7</v>
      </c>
      <c r="I583" s="17">
        <f t="shared" si="22"/>
        <v>100</v>
      </c>
      <c r="J583" s="18"/>
    </row>
    <row r="584" spans="1:10" ht="25.5">
      <c r="A584" s="13">
        <f t="shared" si="21"/>
        <v>576</v>
      </c>
      <c r="B584" s="25" t="s">
        <v>4</v>
      </c>
      <c r="C584" s="13">
        <v>906</v>
      </c>
      <c r="D584" s="13" t="s">
        <v>153</v>
      </c>
      <c r="E584" s="26" t="s">
        <v>315</v>
      </c>
      <c r="F584" s="13"/>
      <c r="G584" s="28">
        <f>G585+G588</f>
        <v>2502.3999999999996</v>
      </c>
      <c r="H584" s="27">
        <f>H585+H588</f>
        <v>2498.7999999999997</v>
      </c>
      <c r="I584" s="17">
        <f t="shared" si="22"/>
        <v>99.85613810741688</v>
      </c>
      <c r="J584" s="18"/>
    </row>
    <row r="585" spans="1:10" ht="25.5">
      <c r="A585" s="13">
        <f t="shared" si="21"/>
        <v>577</v>
      </c>
      <c r="B585" s="25" t="s">
        <v>79</v>
      </c>
      <c r="C585" s="13">
        <v>906</v>
      </c>
      <c r="D585" s="13" t="s">
        <v>153</v>
      </c>
      <c r="E585" s="26" t="s">
        <v>315</v>
      </c>
      <c r="F585" s="13">
        <v>110</v>
      </c>
      <c r="G585" s="28">
        <f>G586+G587</f>
        <v>2279.2</v>
      </c>
      <c r="H585" s="39">
        <f>H586+H587</f>
        <v>2275.6</v>
      </c>
      <c r="I585" s="17">
        <f t="shared" si="22"/>
        <v>99.84204984204985</v>
      </c>
      <c r="J585" s="18"/>
    </row>
    <row r="586" spans="1:10" ht="12.75">
      <c r="A586" s="13">
        <f t="shared" si="21"/>
        <v>578</v>
      </c>
      <c r="B586" s="25" t="s">
        <v>264</v>
      </c>
      <c r="C586" s="13"/>
      <c r="D586" s="13"/>
      <c r="E586" s="26"/>
      <c r="F586" s="13">
        <v>111</v>
      </c>
      <c r="G586" s="28">
        <f>1737.6+18.5</f>
        <v>1756.1</v>
      </c>
      <c r="H586" s="39">
        <f>1737.6+18.5</f>
        <v>1756.1</v>
      </c>
      <c r="I586" s="17">
        <f t="shared" si="22"/>
        <v>100</v>
      </c>
      <c r="J586" s="18"/>
    </row>
    <row r="587" spans="1:10" ht="51">
      <c r="A587" s="13">
        <f aca="true" t="shared" si="23" ref="A587:A629">A586+1</f>
        <v>579</v>
      </c>
      <c r="B587" s="25" t="s">
        <v>205</v>
      </c>
      <c r="C587" s="13"/>
      <c r="D587" s="13"/>
      <c r="E587" s="26"/>
      <c r="F587" s="13">
        <v>119</v>
      </c>
      <c r="G587" s="28">
        <f>517.5+5.6</f>
        <v>523.1</v>
      </c>
      <c r="H587" s="39">
        <v>519.5</v>
      </c>
      <c r="I587" s="17">
        <f t="shared" si="22"/>
        <v>99.31179506786465</v>
      </c>
      <c r="J587" s="18"/>
    </row>
    <row r="588" spans="1:10" ht="38.25">
      <c r="A588" s="13">
        <f t="shared" si="23"/>
        <v>580</v>
      </c>
      <c r="B588" s="25" t="s">
        <v>167</v>
      </c>
      <c r="C588" s="13"/>
      <c r="D588" s="13"/>
      <c r="E588" s="26"/>
      <c r="F588" s="13">
        <v>240</v>
      </c>
      <c r="G588" s="28">
        <f>G589+G590</f>
        <v>223.2</v>
      </c>
      <c r="H588" s="28">
        <f>H589+H590</f>
        <v>223.2</v>
      </c>
      <c r="I588" s="17">
        <f t="shared" si="22"/>
        <v>100</v>
      </c>
      <c r="J588" s="18"/>
    </row>
    <row r="589" spans="1:10" ht="38.25">
      <c r="A589" s="13">
        <f t="shared" si="23"/>
        <v>581</v>
      </c>
      <c r="B589" s="25" t="s">
        <v>162</v>
      </c>
      <c r="C589" s="13"/>
      <c r="D589" s="13"/>
      <c r="E589" s="26"/>
      <c r="F589" s="13">
        <v>242</v>
      </c>
      <c r="G589" s="28">
        <v>201.5</v>
      </c>
      <c r="H589" s="28">
        <v>201.5</v>
      </c>
      <c r="I589" s="17">
        <f t="shared" si="22"/>
        <v>100</v>
      </c>
      <c r="J589" s="18"/>
    </row>
    <row r="590" spans="1:10" ht="38.25">
      <c r="A590" s="13">
        <f t="shared" si="23"/>
        <v>582</v>
      </c>
      <c r="B590" s="25" t="s">
        <v>168</v>
      </c>
      <c r="C590" s="13"/>
      <c r="D590" s="13"/>
      <c r="E590" s="26"/>
      <c r="F590" s="13">
        <v>244</v>
      </c>
      <c r="G590" s="28">
        <v>21.7</v>
      </c>
      <c r="H590" s="28">
        <v>21.7</v>
      </c>
      <c r="I590" s="17">
        <f t="shared" si="22"/>
        <v>100</v>
      </c>
      <c r="J590" s="18"/>
    </row>
    <row r="591" spans="1:10" ht="89.25">
      <c r="A591" s="13">
        <f t="shared" si="23"/>
        <v>583</v>
      </c>
      <c r="B591" s="25" t="s">
        <v>477</v>
      </c>
      <c r="C591" s="13">
        <v>906</v>
      </c>
      <c r="D591" s="13" t="s">
        <v>153</v>
      </c>
      <c r="E591" s="26" t="s">
        <v>316</v>
      </c>
      <c r="F591" s="13"/>
      <c r="G591" s="28">
        <f>G592</f>
        <v>144.1</v>
      </c>
      <c r="H591" s="27">
        <f>H592</f>
        <v>144.1</v>
      </c>
      <c r="I591" s="17">
        <f t="shared" si="22"/>
        <v>100</v>
      </c>
      <c r="J591" s="18"/>
    </row>
    <row r="592" spans="1:10" ht="38.25">
      <c r="A592" s="13">
        <f t="shared" si="23"/>
        <v>584</v>
      </c>
      <c r="B592" s="25" t="s">
        <v>168</v>
      </c>
      <c r="C592" s="13">
        <v>906</v>
      </c>
      <c r="D592" s="13" t="s">
        <v>153</v>
      </c>
      <c r="E592" s="26" t="s">
        <v>316</v>
      </c>
      <c r="F592" s="13">
        <v>244</v>
      </c>
      <c r="G592" s="28">
        <v>144.1</v>
      </c>
      <c r="H592" s="27">
        <v>144.1</v>
      </c>
      <c r="I592" s="17">
        <f t="shared" si="22"/>
        <v>100</v>
      </c>
      <c r="J592" s="18"/>
    </row>
    <row r="593" spans="1:10" ht="38.25">
      <c r="A593" s="13">
        <f t="shared" si="23"/>
        <v>585</v>
      </c>
      <c r="B593" s="21" t="s">
        <v>154</v>
      </c>
      <c r="C593" s="6">
        <v>912</v>
      </c>
      <c r="D593" s="6"/>
      <c r="E593" s="32"/>
      <c r="F593" s="6"/>
      <c r="G593" s="22">
        <f aca="true" t="shared" si="24" ref="G593:H595">G594</f>
        <v>2164.7</v>
      </c>
      <c r="H593" s="22">
        <f t="shared" si="24"/>
        <v>2159.7</v>
      </c>
      <c r="I593" s="16">
        <f aca="true" t="shared" si="25" ref="I593:I629">H593/G593*100</f>
        <v>99.76902111147041</v>
      </c>
      <c r="J593" s="18"/>
    </row>
    <row r="594" spans="1:10" ht="12.75">
      <c r="A594" s="13">
        <f t="shared" si="23"/>
        <v>586</v>
      </c>
      <c r="B594" s="21" t="s">
        <v>77</v>
      </c>
      <c r="C594" s="6">
        <v>912</v>
      </c>
      <c r="D594" s="6" t="s">
        <v>90</v>
      </c>
      <c r="E594" s="32"/>
      <c r="F594" s="6"/>
      <c r="G594" s="29">
        <f t="shared" si="24"/>
        <v>2164.7</v>
      </c>
      <c r="H594" s="29">
        <f t="shared" si="24"/>
        <v>2159.7</v>
      </c>
      <c r="I594" s="16">
        <f t="shared" si="25"/>
        <v>99.76902111147041</v>
      </c>
      <c r="J594" s="18"/>
    </row>
    <row r="595" spans="1:10" ht="51">
      <c r="A595" s="13">
        <f t="shared" si="23"/>
        <v>587</v>
      </c>
      <c r="B595" s="21" t="s">
        <v>317</v>
      </c>
      <c r="C595" s="6">
        <v>912</v>
      </c>
      <c r="D595" s="6" t="s">
        <v>155</v>
      </c>
      <c r="E595" s="32"/>
      <c r="F595" s="6"/>
      <c r="G595" s="29">
        <f t="shared" si="24"/>
        <v>2164.7</v>
      </c>
      <c r="H595" s="24">
        <f t="shared" si="24"/>
        <v>2159.7</v>
      </c>
      <c r="I595" s="16">
        <f t="shared" si="25"/>
        <v>99.76902111147041</v>
      </c>
      <c r="J595" s="18"/>
    </row>
    <row r="596" spans="1:10" ht="12.75">
      <c r="A596" s="13">
        <f t="shared" si="23"/>
        <v>588</v>
      </c>
      <c r="B596" s="21" t="s">
        <v>6</v>
      </c>
      <c r="C596" s="6">
        <v>912</v>
      </c>
      <c r="D596" s="6" t="s">
        <v>155</v>
      </c>
      <c r="E596" s="32" t="s">
        <v>172</v>
      </c>
      <c r="F596" s="6"/>
      <c r="G596" s="29">
        <f>G597+G606</f>
        <v>2164.7</v>
      </c>
      <c r="H596" s="24">
        <f>H597+H606</f>
        <v>2159.7</v>
      </c>
      <c r="I596" s="16">
        <f t="shared" si="25"/>
        <v>99.76902111147041</v>
      </c>
      <c r="J596" s="18"/>
    </row>
    <row r="597" spans="1:10" ht="25.5">
      <c r="A597" s="13">
        <f t="shared" si="23"/>
        <v>589</v>
      </c>
      <c r="B597" s="25" t="s">
        <v>7</v>
      </c>
      <c r="C597" s="13">
        <v>912</v>
      </c>
      <c r="D597" s="13" t="s">
        <v>155</v>
      </c>
      <c r="E597" s="26" t="s">
        <v>184</v>
      </c>
      <c r="F597" s="13"/>
      <c r="G597" s="28">
        <f>G598+G603</f>
        <v>1117.8999999999999</v>
      </c>
      <c r="H597" s="27">
        <f>H598+H603</f>
        <v>1112.8999999999999</v>
      </c>
      <c r="I597" s="17">
        <f t="shared" si="25"/>
        <v>99.55273280257626</v>
      </c>
      <c r="J597" s="18"/>
    </row>
    <row r="598" spans="1:10" ht="25.5">
      <c r="A598" s="13">
        <f t="shared" si="23"/>
        <v>590</v>
      </c>
      <c r="B598" s="25" t="s">
        <v>165</v>
      </c>
      <c r="C598" s="13">
        <v>912</v>
      </c>
      <c r="D598" s="13" t="s">
        <v>155</v>
      </c>
      <c r="E598" s="26" t="s">
        <v>184</v>
      </c>
      <c r="F598" s="13">
        <v>120</v>
      </c>
      <c r="G598" s="28">
        <f>G599+G600+G601+G602</f>
        <v>924.1999999999999</v>
      </c>
      <c r="H598" s="28">
        <f>H599+H600+H601+H602</f>
        <v>919.1999999999999</v>
      </c>
      <c r="I598" s="17">
        <f t="shared" si="25"/>
        <v>99.45899156026834</v>
      </c>
      <c r="J598" s="18"/>
    </row>
    <row r="599" spans="1:10" ht="25.5">
      <c r="A599" s="13">
        <f t="shared" si="23"/>
        <v>591</v>
      </c>
      <c r="B599" s="25" t="s">
        <v>323</v>
      </c>
      <c r="C599" s="13"/>
      <c r="D599" s="13"/>
      <c r="E599" s="26"/>
      <c r="F599" s="13">
        <v>121</v>
      </c>
      <c r="G599" s="28">
        <v>534.3</v>
      </c>
      <c r="H599" s="28">
        <v>534.3</v>
      </c>
      <c r="I599" s="17">
        <f t="shared" si="25"/>
        <v>100</v>
      </c>
      <c r="J599" s="18"/>
    </row>
    <row r="600" spans="1:10" ht="38.25">
      <c r="A600" s="13">
        <f t="shared" si="23"/>
        <v>592</v>
      </c>
      <c r="B600" s="25" t="s">
        <v>166</v>
      </c>
      <c r="C600" s="13"/>
      <c r="D600" s="13"/>
      <c r="E600" s="26"/>
      <c r="F600" s="13">
        <v>122</v>
      </c>
      <c r="G600" s="28">
        <v>4</v>
      </c>
      <c r="H600" s="28">
        <v>4</v>
      </c>
      <c r="I600" s="17">
        <f t="shared" si="25"/>
        <v>100</v>
      </c>
      <c r="J600" s="18"/>
    </row>
    <row r="601" spans="1:10" ht="63.75">
      <c r="A601" s="13">
        <f t="shared" si="23"/>
        <v>593</v>
      </c>
      <c r="B601" s="25" t="s">
        <v>5</v>
      </c>
      <c r="C601" s="13"/>
      <c r="D601" s="13"/>
      <c r="E601" s="26"/>
      <c r="F601" s="13">
        <v>123</v>
      </c>
      <c r="G601" s="28">
        <v>227</v>
      </c>
      <c r="H601" s="28">
        <v>222</v>
      </c>
      <c r="I601" s="17">
        <f t="shared" si="25"/>
        <v>97.79735682819384</v>
      </c>
      <c r="J601" s="18"/>
    </row>
    <row r="602" spans="1:10" ht="51">
      <c r="A602" s="13">
        <f t="shared" si="23"/>
        <v>594</v>
      </c>
      <c r="B602" s="25" t="s">
        <v>334</v>
      </c>
      <c r="C602" s="13"/>
      <c r="D602" s="13"/>
      <c r="E602" s="26"/>
      <c r="F602" s="13">
        <v>129</v>
      </c>
      <c r="G602" s="28">
        <v>158.9</v>
      </c>
      <c r="H602" s="28">
        <v>158.9</v>
      </c>
      <c r="I602" s="17">
        <f t="shared" si="25"/>
        <v>100</v>
      </c>
      <c r="J602" s="18"/>
    </row>
    <row r="603" spans="1:10" ht="38.25">
      <c r="A603" s="13">
        <f t="shared" si="23"/>
        <v>595</v>
      </c>
      <c r="B603" s="25" t="s">
        <v>167</v>
      </c>
      <c r="C603" s="13"/>
      <c r="D603" s="13"/>
      <c r="E603" s="26"/>
      <c r="F603" s="13">
        <v>240</v>
      </c>
      <c r="G603" s="28">
        <f>G604+G605</f>
        <v>193.7</v>
      </c>
      <c r="H603" s="28">
        <f>H604+H605</f>
        <v>193.7</v>
      </c>
      <c r="I603" s="17">
        <f t="shared" si="25"/>
        <v>100</v>
      </c>
      <c r="J603" s="18"/>
    </row>
    <row r="604" spans="1:10" ht="38.25">
      <c r="A604" s="13">
        <f t="shared" si="23"/>
        <v>596</v>
      </c>
      <c r="B604" s="25" t="s">
        <v>162</v>
      </c>
      <c r="C604" s="13"/>
      <c r="D604" s="13"/>
      <c r="E604" s="26"/>
      <c r="F604" s="13">
        <v>242</v>
      </c>
      <c r="G604" s="28">
        <v>128.1</v>
      </c>
      <c r="H604" s="28">
        <v>128.1</v>
      </c>
      <c r="I604" s="17">
        <f t="shared" si="25"/>
        <v>100</v>
      </c>
      <c r="J604" s="18"/>
    </row>
    <row r="605" spans="1:10" ht="38.25">
      <c r="A605" s="13">
        <f t="shared" si="23"/>
        <v>597</v>
      </c>
      <c r="B605" s="25" t="s">
        <v>168</v>
      </c>
      <c r="C605" s="13"/>
      <c r="D605" s="13"/>
      <c r="E605" s="26"/>
      <c r="F605" s="13">
        <v>244</v>
      </c>
      <c r="G605" s="28">
        <v>65.6</v>
      </c>
      <c r="H605" s="28">
        <v>65.6</v>
      </c>
      <c r="I605" s="17">
        <f t="shared" si="25"/>
        <v>100</v>
      </c>
      <c r="J605" s="18"/>
    </row>
    <row r="606" spans="1:10" ht="25.5">
      <c r="A606" s="13">
        <f t="shared" si="23"/>
        <v>598</v>
      </c>
      <c r="B606" s="25" t="s">
        <v>478</v>
      </c>
      <c r="C606" s="13">
        <v>912</v>
      </c>
      <c r="D606" s="13" t="s">
        <v>155</v>
      </c>
      <c r="E606" s="26" t="s">
        <v>479</v>
      </c>
      <c r="F606" s="13"/>
      <c r="G606" s="28">
        <f>G607</f>
        <v>1046.8</v>
      </c>
      <c r="H606" s="27">
        <f>H607</f>
        <v>1046.8</v>
      </c>
      <c r="I606" s="17">
        <f t="shared" si="25"/>
        <v>100</v>
      </c>
      <c r="J606" s="18"/>
    </row>
    <row r="607" spans="1:10" ht="25.5">
      <c r="A607" s="13">
        <f t="shared" si="23"/>
        <v>599</v>
      </c>
      <c r="B607" s="25" t="s">
        <v>165</v>
      </c>
      <c r="C607" s="13">
        <v>912</v>
      </c>
      <c r="D607" s="13" t="s">
        <v>155</v>
      </c>
      <c r="E607" s="26" t="s">
        <v>479</v>
      </c>
      <c r="F607" s="13">
        <v>120</v>
      </c>
      <c r="G607" s="28">
        <f>G608+G609</f>
        <v>1046.8</v>
      </c>
      <c r="H607" s="28">
        <f>H608+H609</f>
        <v>1046.8</v>
      </c>
      <c r="I607" s="17">
        <f t="shared" si="25"/>
        <v>100</v>
      </c>
      <c r="J607" s="18"/>
    </row>
    <row r="608" spans="1:10" ht="25.5">
      <c r="A608" s="13">
        <f t="shared" si="23"/>
        <v>600</v>
      </c>
      <c r="B608" s="25" t="s">
        <v>175</v>
      </c>
      <c r="C608" s="13"/>
      <c r="D608" s="13"/>
      <c r="E608" s="26"/>
      <c r="F608" s="13">
        <v>121</v>
      </c>
      <c r="G608" s="28">
        <v>806</v>
      </c>
      <c r="H608" s="28">
        <v>806</v>
      </c>
      <c r="I608" s="17">
        <f t="shared" si="25"/>
        <v>100</v>
      </c>
      <c r="J608" s="18"/>
    </row>
    <row r="609" spans="1:10" ht="51">
      <c r="A609" s="13">
        <f t="shared" si="23"/>
        <v>601</v>
      </c>
      <c r="B609" s="25" t="s">
        <v>334</v>
      </c>
      <c r="C609" s="13"/>
      <c r="D609" s="13"/>
      <c r="E609" s="26"/>
      <c r="F609" s="13">
        <v>129</v>
      </c>
      <c r="G609" s="28">
        <v>240.8</v>
      </c>
      <c r="H609" s="28">
        <v>240.8</v>
      </c>
      <c r="I609" s="17">
        <f t="shared" si="25"/>
        <v>100</v>
      </c>
      <c r="J609" s="18"/>
    </row>
    <row r="610" spans="1:10" ht="51">
      <c r="A610" s="13">
        <f t="shared" si="23"/>
        <v>602</v>
      </c>
      <c r="B610" s="21" t="s">
        <v>83</v>
      </c>
      <c r="C610" s="6">
        <v>913</v>
      </c>
      <c r="D610" s="6"/>
      <c r="E610" s="32"/>
      <c r="F610" s="6"/>
      <c r="G610" s="22">
        <f aca="true" t="shared" si="26" ref="G610:H612">G611</f>
        <v>2904.7</v>
      </c>
      <c r="H610" s="22">
        <f t="shared" si="26"/>
        <v>2904.7</v>
      </c>
      <c r="I610" s="16">
        <f t="shared" si="25"/>
        <v>100</v>
      </c>
      <c r="J610" s="18"/>
    </row>
    <row r="611" spans="1:10" ht="12.75">
      <c r="A611" s="13">
        <f t="shared" si="23"/>
        <v>603</v>
      </c>
      <c r="B611" s="21" t="s">
        <v>77</v>
      </c>
      <c r="C611" s="6">
        <v>913</v>
      </c>
      <c r="D611" s="6" t="s">
        <v>90</v>
      </c>
      <c r="E611" s="32"/>
      <c r="F611" s="6"/>
      <c r="G611" s="29">
        <f t="shared" si="26"/>
        <v>2904.7</v>
      </c>
      <c r="H611" s="29">
        <f t="shared" si="26"/>
        <v>2904.7</v>
      </c>
      <c r="I611" s="16">
        <f t="shared" si="25"/>
        <v>100</v>
      </c>
      <c r="J611" s="18"/>
    </row>
    <row r="612" spans="1:10" ht="38.25">
      <c r="A612" s="13">
        <f t="shared" si="23"/>
        <v>604</v>
      </c>
      <c r="B612" s="21" t="s">
        <v>163</v>
      </c>
      <c r="C612" s="6">
        <v>913</v>
      </c>
      <c r="D612" s="6" t="s">
        <v>95</v>
      </c>
      <c r="E612" s="32"/>
      <c r="F612" s="6"/>
      <c r="G612" s="29">
        <f t="shared" si="26"/>
        <v>2904.7</v>
      </c>
      <c r="H612" s="29">
        <f t="shared" si="26"/>
        <v>2904.7</v>
      </c>
      <c r="I612" s="16">
        <f t="shared" si="25"/>
        <v>100</v>
      </c>
      <c r="J612" s="18"/>
    </row>
    <row r="613" spans="1:10" ht="12.75">
      <c r="A613" s="13">
        <f t="shared" si="23"/>
        <v>605</v>
      </c>
      <c r="B613" s="21" t="s">
        <v>6</v>
      </c>
      <c r="C613" s="6">
        <v>913</v>
      </c>
      <c r="D613" s="6" t="s">
        <v>95</v>
      </c>
      <c r="E613" s="32" t="s">
        <v>172</v>
      </c>
      <c r="F613" s="6"/>
      <c r="G613" s="29">
        <f>G614+G621+G625</f>
        <v>2904.7</v>
      </c>
      <c r="H613" s="29">
        <f>H614+H621+H625</f>
        <v>2904.7</v>
      </c>
      <c r="I613" s="16">
        <f t="shared" si="25"/>
        <v>100</v>
      </c>
      <c r="J613" s="18"/>
    </row>
    <row r="614" spans="1:10" ht="25.5">
      <c r="A614" s="13">
        <f t="shared" si="23"/>
        <v>606</v>
      </c>
      <c r="B614" s="25" t="s">
        <v>7</v>
      </c>
      <c r="C614" s="13">
        <v>913</v>
      </c>
      <c r="D614" s="13" t="s">
        <v>95</v>
      </c>
      <c r="E614" s="26" t="s">
        <v>184</v>
      </c>
      <c r="F614" s="13"/>
      <c r="G614" s="28">
        <f>G615+G618</f>
        <v>1663.6999999999998</v>
      </c>
      <c r="H614" s="28">
        <f>H615+H618</f>
        <v>1663.6999999999998</v>
      </c>
      <c r="I614" s="17">
        <f t="shared" si="25"/>
        <v>100</v>
      </c>
      <c r="J614" s="18"/>
    </row>
    <row r="615" spans="1:10" ht="25.5">
      <c r="A615" s="13">
        <f t="shared" si="23"/>
        <v>607</v>
      </c>
      <c r="B615" s="25" t="s">
        <v>165</v>
      </c>
      <c r="C615" s="13">
        <v>913</v>
      </c>
      <c r="D615" s="13" t="s">
        <v>95</v>
      </c>
      <c r="E615" s="26" t="s">
        <v>184</v>
      </c>
      <c r="F615" s="13">
        <v>120</v>
      </c>
      <c r="G615" s="28">
        <f>G616+G617</f>
        <v>1305.3</v>
      </c>
      <c r="H615" s="28">
        <f>H616+H617</f>
        <v>1305.3</v>
      </c>
      <c r="I615" s="17">
        <f t="shared" si="25"/>
        <v>100</v>
      </c>
      <c r="J615" s="18"/>
    </row>
    <row r="616" spans="1:10" ht="25.5">
      <c r="A616" s="13">
        <f t="shared" si="23"/>
        <v>608</v>
      </c>
      <c r="B616" s="25" t="s">
        <v>323</v>
      </c>
      <c r="C616" s="13"/>
      <c r="D616" s="13"/>
      <c r="E616" s="26"/>
      <c r="F616" s="13">
        <v>121</v>
      </c>
      <c r="G616" s="28">
        <v>997.3</v>
      </c>
      <c r="H616" s="28">
        <v>997.3</v>
      </c>
      <c r="I616" s="17">
        <f t="shared" si="25"/>
        <v>100</v>
      </c>
      <c r="J616" s="18"/>
    </row>
    <row r="617" spans="1:10" ht="51">
      <c r="A617" s="13">
        <f t="shared" si="23"/>
        <v>609</v>
      </c>
      <c r="B617" s="25" t="s">
        <v>334</v>
      </c>
      <c r="C617" s="13"/>
      <c r="D617" s="13"/>
      <c r="E617" s="26"/>
      <c r="F617" s="13">
        <v>129</v>
      </c>
      <c r="G617" s="28">
        <v>308</v>
      </c>
      <c r="H617" s="28">
        <v>308</v>
      </c>
      <c r="I617" s="17">
        <f t="shared" si="25"/>
        <v>100</v>
      </c>
      <c r="J617" s="18"/>
    </row>
    <row r="618" spans="1:10" ht="38.25">
      <c r="A618" s="13">
        <f t="shared" si="23"/>
        <v>610</v>
      </c>
      <c r="B618" s="25" t="s">
        <v>167</v>
      </c>
      <c r="C618" s="13"/>
      <c r="D618" s="13"/>
      <c r="E618" s="26"/>
      <c r="F618" s="13">
        <v>240</v>
      </c>
      <c r="G618" s="28">
        <f>G619+G620</f>
        <v>358.4</v>
      </c>
      <c r="H618" s="28">
        <f>H619+H620</f>
        <v>358.4</v>
      </c>
      <c r="I618" s="17">
        <f t="shared" si="25"/>
        <v>100</v>
      </c>
      <c r="J618" s="18"/>
    </row>
    <row r="619" spans="1:10" ht="38.25">
      <c r="A619" s="13">
        <f t="shared" si="23"/>
        <v>611</v>
      </c>
      <c r="B619" s="25" t="s">
        <v>169</v>
      </c>
      <c r="C619" s="13"/>
      <c r="D619" s="13"/>
      <c r="E619" s="26"/>
      <c r="F619" s="13">
        <v>242</v>
      </c>
      <c r="G619" s="28">
        <v>333</v>
      </c>
      <c r="H619" s="28">
        <v>333</v>
      </c>
      <c r="I619" s="17">
        <f t="shared" si="25"/>
        <v>100</v>
      </c>
      <c r="J619" s="18"/>
    </row>
    <row r="620" spans="1:10" ht="38.25">
      <c r="A620" s="13">
        <f t="shared" si="23"/>
        <v>612</v>
      </c>
      <c r="B620" s="25" t="s">
        <v>168</v>
      </c>
      <c r="C620" s="13"/>
      <c r="D620" s="13"/>
      <c r="E620" s="26"/>
      <c r="F620" s="13">
        <v>244</v>
      </c>
      <c r="G620" s="28">
        <v>25.4</v>
      </c>
      <c r="H620" s="28">
        <v>25.4</v>
      </c>
      <c r="I620" s="17">
        <f t="shared" si="25"/>
        <v>100</v>
      </c>
      <c r="J620" s="18"/>
    </row>
    <row r="621" spans="1:10" ht="25.5">
      <c r="A621" s="13">
        <f t="shared" si="23"/>
        <v>613</v>
      </c>
      <c r="B621" s="25" t="s">
        <v>480</v>
      </c>
      <c r="C621" s="13">
        <v>913</v>
      </c>
      <c r="D621" s="13" t="s">
        <v>95</v>
      </c>
      <c r="E621" s="26" t="s">
        <v>318</v>
      </c>
      <c r="F621" s="13"/>
      <c r="G621" s="28">
        <f>G622</f>
        <v>711.2</v>
      </c>
      <c r="H621" s="28">
        <f>H622</f>
        <v>711.2</v>
      </c>
      <c r="I621" s="17">
        <f t="shared" si="25"/>
        <v>100</v>
      </c>
      <c r="J621" s="18"/>
    </row>
    <row r="622" spans="1:10" ht="25.5">
      <c r="A622" s="13">
        <f t="shared" si="23"/>
        <v>614</v>
      </c>
      <c r="B622" s="25" t="s">
        <v>165</v>
      </c>
      <c r="C622" s="13">
        <v>913</v>
      </c>
      <c r="D622" s="13" t="s">
        <v>95</v>
      </c>
      <c r="E622" s="26" t="s">
        <v>318</v>
      </c>
      <c r="F622" s="13">
        <v>120</v>
      </c>
      <c r="G622" s="28">
        <f>G623+G624</f>
        <v>711.2</v>
      </c>
      <c r="H622" s="28">
        <f>H623+H624</f>
        <v>711.2</v>
      </c>
      <c r="I622" s="17">
        <f t="shared" si="25"/>
        <v>100</v>
      </c>
      <c r="J622" s="18"/>
    </row>
    <row r="623" spans="1:10" ht="25.5">
      <c r="A623" s="13">
        <f t="shared" si="23"/>
        <v>615</v>
      </c>
      <c r="B623" s="25" t="s">
        <v>323</v>
      </c>
      <c r="C623" s="13"/>
      <c r="D623" s="13"/>
      <c r="E623" s="26"/>
      <c r="F623" s="13">
        <v>121</v>
      </c>
      <c r="G623" s="28">
        <v>547.1</v>
      </c>
      <c r="H623" s="28">
        <v>547.1</v>
      </c>
      <c r="I623" s="17">
        <f t="shared" si="25"/>
        <v>100</v>
      </c>
      <c r="J623" s="18"/>
    </row>
    <row r="624" spans="1:10" ht="51">
      <c r="A624" s="13">
        <f t="shared" si="23"/>
        <v>616</v>
      </c>
      <c r="B624" s="25" t="s">
        <v>334</v>
      </c>
      <c r="C624" s="13"/>
      <c r="D624" s="13"/>
      <c r="E624" s="26"/>
      <c r="F624" s="13">
        <v>129</v>
      </c>
      <c r="G624" s="28">
        <v>164.1</v>
      </c>
      <c r="H624" s="28">
        <v>164.1</v>
      </c>
      <c r="I624" s="17">
        <f t="shared" si="25"/>
        <v>100</v>
      </c>
      <c r="J624" s="18"/>
    </row>
    <row r="625" spans="1:10" ht="38.25">
      <c r="A625" s="13">
        <f t="shared" si="23"/>
        <v>617</v>
      </c>
      <c r="B625" s="25" t="s">
        <v>481</v>
      </c>
      <c r="C625" s="13">
        <v>913</v>
      </c>
      <c r="D625" s="13" t="s">
        <v>95</v>
      </c>
      <c r="E625" s="26" t="s">
        <v>319</v>
      </c>
      <c r="F625" s="13"/>
      <c r="G625" s="28">
        <f>G626</f>
        <v>529.8</v>
      </c>
      <c r="H625" s="28">
        <f>H626</f>
        <v>529.8</v>
      </c>
      <c r="I625" s="17">
        <f t="shared" si="25"/>
        <v>100</v>
      </c>
      <c r="J625" s="18"/>
    </row>
    <row r="626" spans="1:10" ht="25.5">
      <c r="A626" s="13">
        <f t="shared" si="23"/>
        <v>618</v>
      </c>
      <c r="B626" s="25" t="s">
        <v>165</v>
      </c>
      <c r="C626" s="13">
        <v>913</v>
      </c>
      <c r="D626" s="13" t="s">
        <v>95</v>
      </c>
      <c r="E626" s="26" t="s">
        <v>319</v>
      </c>
      <c r="F626" s="13">
        <v>120</v>
      </c>
      <c r="G626" s="28">
        <f>G627+G628</f>
        <v>529.8</v>
      </c>
      <c r="H626" s="28">
        <f>H627+H628</f>
        <v>529.8</v>
      </c>
      <c r="I626" s="17">
        <f t="shared" si="25"/>
        <v>100</v>
      </c>
      <c r="J626" s="18"/>
    </row>
    <row r="627" spans="1:10" ht="25.5">
      <c r="A627" s="13">
        <f t="shared" si="23"/>
        <v>619</v>
      </c>
      <c r="B627" s="25" t="s">
        <v>323</v>
      </c>
      <c r="C627" s="13"/>
      <c r="D627" s="13"/>
      <c r="E627" s="26"/>
      <c r="F627" s="13">
        <v>121</v>
      </c>
      <c r="G627" s="28">
        <v>407.8</v>
      </c>
      <c r="H627" s="28">
        <v>407.8</v>
      </c>
      <c r="I627" s="17">
        <f t="shared" si="25"/>
        <v>100</v>
      </c>
      <c r="J627" s="18"/>
    </row>
    <row r="628" spans="1:10" ht="51">
      <c r="A628" s="13">
        <f t="shared" si="23"/>
        <v>620</v>
      </c>
      <c r="B628" s="25" t="s">
        <v>334</v>
      </c>
      <c r="C628" s="13"/>
      <c r="D628" s="13"/>
      <c r="E628" s="26"/>
      <c r="F628" s="13">
        <v>129</v>
      </c>
      <c r="G628" s="28">
        <v>122</v>
      </c>
      <c r="H628" s="28">
        <v>122</v>
      </c>
      <c r="I628" s="17">
        <f t="shared" si="25"/>
        <v>100</v>
      </c>
      <c r="J628" s="18"/>
    </row>
    <row r="629" spans="1:10" ht="12.75">
      <c r="A629" s="13">
        <f t="shared" si="23"/>
        <v>621</v>
      </c>
      <c r="B629" s="21" t="s">
        <v>84</v>
      </c>
      <c r="C629" s="6"/>
      <c r="D629" s="6"/>
      <c r="E629" s="32"/>
      <c r="F629" s="6"/>
      <c r="G629" s="22">
        <f>G9+G394+G593+G610</f>
        <v>744454.9999999999</v>
      </c>
      <c r="H629" s="22">
        <f>H9+H394+H593+H610</f>
        <v>730869.0999999999</v>
      </c>
      <c r="I629" s="16">
        <f t="shared" si="25"/>
        <v>98.17505423430562</v>
      </c>
      <c r="J629" s="18"/>
    </row>
  </sheetData>
  <sheetProtection/>
  <mergeCells count="10">
    <mergeCell ref="B1:I2"/>
    <mergeCell ref="A4:I4"/>
    <mergeCell ref="H6:I6"/>
    <mergeCell ref="C6:C7"/>
    <mergeCell ref="A6:A7"/>
    <mergeCell ref="G6:G7"/>
    <mergeCell ref="B6:B7"/>
    <mergeCell ref="D6:D7"/>
    <mergeCell ref="E6:E7"/>
    <mergeCell ref="F6:F7"/>
  </mergeCells>
  <printOptions/>
  <pageMargins left="0.7874015748031497" right="0.1968503937007874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2017-03-16T13:01:05Z</cp:lastPrinted>
  <dcterms:created xsi:type="dcterms:W3CDTF">1996-10-08T23:32:33Z</dcterms:created>
  <dcterms:modified xsi:type="dcterms:W3CDTF">2018-06-14T05:59:57Z</dcterms:modified>
  <cp:category/>
  <cp:version/>
  <cp:contentType/>
  <cp:contentStatus/>
</cp:coreProperties>
</file>