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'Лист1'!$A$1:$F$126</definedName>
  </definedNames>
  <calcPr fullCalcOnLoad="1"/>
</workbook>
</file>

<file path=xl/sharedStrings.xml><?xml version="1.0" encoding="utf-8"?>
<sst xmlns="http://schemas.openxmlformats.org/spreadsheetml/2006/main" count="200" uniqueCount="194">
  <si>
    <t>000 1 16 43000 01 0000 140</t>
  </si>
  <si>
    <t>Но-мер стро-ки</t>
  </si>
  <si>
    <t>НАЛОГИ НА СОВОКУПНЫЙ ДОХОД</t>
  </si>
  <si>
    <t>Единый сельскохозяйственный налог</t>
  </si>
  <si>
    <t>Код</t>
  </si>
  <si>
    <t>000 1 13 00000 00 0000 000</t>
  </si>
  <si>
    <t>000 1 00 00000 00 0000 000</t>
  </si>
  <si>
    <t>НАЛОГИ НА ПРИБЫЛЬ, ДОХОДЫ</t>
  </si>
  <si>
    <t>Налог на доходы физических лиц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</si>
  <si>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</si>
  <si>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</si>
  <si>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</si>
  <si>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</si>
  <si>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</si>
  <si>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</si>
  <si>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</si>
  <si>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</si>
  <si>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</si>
  <si>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</si>
  <si>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</si>
  <si>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</si>
  <si>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</si>
  <si>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</si>
  <si>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</si>
  <si>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</si>
  <si>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</si>
  <si>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</si>
  <si>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</si>
  <si>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</si>
  <si>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</si>
  <si>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</si>
  <si>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</si>
  <si>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</si>
  <si>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</si>
  <si>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</si>
  <si>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</si>
  <si>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</si>
  <si>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</si>
  <si>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</si>
  <si>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</si>
  <si>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</si>
  <si>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</si>
  <si>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</si>
  <si>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&lt;2&gt;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</si>
  <si>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</si>
  <si>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</si>
  <si>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</si>
  <si>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</si>
  <si>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</si>
  <si>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РОССИЙСКОЙ ФЕДЕРАЦИИ</t>
  </si>
  <si>
    <t>в тыс.руб.</t>
  </si>
  <si>
    <t>в процен-тах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</si>
  <si>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</si>
  <si>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</si>
  <si>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</si>
  <si>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</si>
  <si>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</si>
  <si>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000 2 02 00000 00 0000 000</t>
  </si>
  <si>
    <t xml:space="preserve">БЕЗВОЗМЕЗДНЫЕ ПОСТУПЛЕНИЯ </t>
  </si>
  <si>
    <t>Субвенции бюджетам муниципальных районов на оплату жилищно-коммунальных услуг отдельным категориям граждан</t>
  </si>
  <si>
    <t>ПРОЧИЕ БЕЗВОЗМЕЗДНЫЕ ПОСТУПЛЕНИЯ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</si>
  <si>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</si>
  <si>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&lt;6&gt;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</si>
  <si>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</si>
  <si>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</si>
  <si>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</si>
  <si>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в области охраны окружающей среды</t>
  </si>
  <si>
    <t>000 2 00 00000 00 0000 000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</si>
  <si>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</si>
  <si>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</si>
  <si>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&lt;3&gt;</t>
  </si>
  <si>
    <t>&lt;7&gt;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</si>
  <si>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</si>
  <si>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Свод доходов муниципального бюджета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</si>
  <si>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</si>
  <si>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</si>
  <si>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</si>
  <si>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</si>
  <si>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</si>
  <si>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</si>
  <si>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000 1 14 02052 05 0000 410</t>
  </si>
  <si>
    <t>Доходы от реализации имущества,  находящегося  в оперативном управлении  учреждений,  находящихся ведении  органов   управления   муниципальных районов (за исключением имущества  муниципальных бюджетных  и  автономных учреждений),  в  части реализации  основных   средств   по  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</si>
  <si>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</si>
  <si>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</si>
  <si>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000 1 16 25050 01 0000 140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</si>
  <si>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</si>
  <si>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</si>
  <si>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</si>
  <si>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000 2 07 00000 00 0000 180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</si>
  <si>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</si>
  <si>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</si>
  <si>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000 1 03 00000 00 0000 000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</si>
  <si>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</si>
  <si>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</si>
  <si>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</si>
  <si>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</si>
  <si>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</si>
  <si>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</si>
  <si>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 &lt;7&gt;</t>
  </si>
  <si>
    <t xml:space="preserve"> &lt;4&gt;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</si>
  <si>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</si>
  <si>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</si>
  <si>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</si>
  <si>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</si>
  <si>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&lt;5&gt;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</si>
  <si>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</si>
  <si>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</si>
  <si>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</si>
  <si>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</si>
  <si>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</si>
  <si>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</si>
  <si>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</si>
  <si>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обеспечение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</si>
  <si>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</si>
  <si>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</si>
  <si>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 xml:space="preserve">000 1 05 01000 00 0000 110 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</si>
  <si>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</si>
  <si>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</si>
  <si>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</si>
  <si>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</si>
  <si>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</si>
  <si>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</si>
  <si>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</si>
  <si>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</si>
  <si>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000 1 16 06000 01 0000 140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</si>
  <si>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</si>
  <si>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000 1 16 08000 01 0000 140
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</si>
  <si>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</si>
  <si>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</si>
  <si>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</si>
  <si>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000 2 02 10000 00 0000 151</t>
  </si>
  <si>
    <t>ДОТАЦИИ БЮДЖЕТАМ БЮДЖЕТНОЙ СИСТЕМЫ РОССИЙСКОЙ ФЕДЕРАЦИИ</t>
  </si>
  <si>
    <t>000 2 02 15001 05 0000 151</t>
  </si>
  <si>
    <t>000 2 02 20000 00 0000 151</t>
  </si>
  <si>
    <t>000 2 02 20051 05 0000 151</t>
  </si>
  <si>
    <t xml:space="preserve">Субсидии бюджетам муниципальных районов на реализацию федеральных целевых программ &lt;1&gt;
</t>
  </si>
  <si>
    <t>000 2 02 20077 05 0000 151</t>
  </si>
  <si>
    <t>000 2 02 25097 05 0000 151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</si>
  <si>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</si>
  <si>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000 2 02 25127 05 0000 151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</si>
  <si>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</si>
  <si>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000 2 02 25519 05 0000 151</t>
  </si>
  <si>
    <t xml:space="preserve">Субсидия бюджетам муниципальных районов на поддержку отрасли культуры
</t>
  </si>
  <si>
    <t>000 2 02 29999 05 0000 151</t>
  </si>
  <si>
    <t>000 2 02 30000 00 0000 151</t>
  </si>
  <si>
    <t>СУБВЕНЦИИ БЮДЖЕТАМ БЮДЖЕТНОЙ СИСТЕМЫ РОССИЙСКОЙ ФЕДЕРАЦИИ</t>
  </si>
  <si>
    <t>000 2 02 30022 05 0000 151</t>
  </si>
  <si>
    <t>000 2 02 30024 05 0000 151</t>
  </si>
  <si>
    <t>000 2 02 35118 05 0000 151</t>
  </si>
  <si>
    <t>000 2 02 35250 05 0000 151</t>
  </si>
  <si>
    <t>000 2 02 35462 05 0000 151</t>
  </si>
  <si>
    <t>000 2 02 39999 05 0000 151</t>
  </si>
  <si>
    <t>000 2 02 40000 00 0000 151</t>
  </si>
  <si>
    <t>000 2 02 40014 05 0000 151</t>
  </si>
  <si>
    <t>000 2 02 49999 05 0000 151</t>
  </si>
  <si>
    <t>000 2 07 05020 05 0000 180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</si>
  <si>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</si>
  <si>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000 2 18 60010 05 0000 151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</si>
  <si>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</si>
  <si>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000 2 19 60010 05 0000 151</t>
  </si>
  <si>
    <t/>
  </si>
  <si>
    <t>Сумма средств, поступившая в бюджет в 2017 году</t>
  </si>
  <si>
    <t>Сумма средств, предусмотренных решением о бюджете на 2017 год, тыс.руб.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</si>
  <si>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федерального бюджета)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</si>
  <si>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областного бюджета)</t>
  </si>
  <si>
    <t>Субсидия на проведение мероприятий по грантовой поддержке местных инициатив граждан, проживающих в сельской местности (федеральный бюджет)</t>
  </si>
  <si>
    <t>Субсидия на проведение мероприятий по грантовой поддержке местных инициатив граждан, проживающих в сельской местности (областной бюджет)</t>
  </si>
  <si>
    <t>Субсидии на строительство и реконструкцию автомобильных дорог общего пользования местного значения</t>
  </si>
  <si>
    <t>Субсидии на предоставление социальных выплат молодым семьям на приобретение (строительство) жилья</t>
  </si>
  <si>
    <t>Субсидии на 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</si>
  <si>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Субсидии на реализацию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</si>
  <si>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</si>
  <si>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 xml:space="preserve">Субсидии на развитие сети муниципальных учреждений по работе с молодежью и патриотическому воспитанию </t>
  </si>
  <si>
    <t>Иные межбюджетные трансферты на капитальный ремонт сетей водоснабжения в деревне Макушина (средства Резервного фонда Правительства Свердловской области)</t>
  </si>
  <si>
    <t>Иные межбюджетные трансферты на приобретение жилого помещения в целях реализации мероприятий по переселению граждан из жилого помещения, признанного непригодным для проживания (средства Резервного фонда Правительства Свердловской области)</t>
  </si>
  <si>
    <t>Иные межбюджетные трансферты   на приобретение учебно-лабораторного оборудования для МКОУ Вязовская основная общеобразовательная школа (средства Резервного фонда Правительства Свердловской области)</t>
  </si>
  <si>
    <t>Иные межбюджетные трансферты   на приобретение  ноутбуков, многофункциональных  устройств,  проекторов, потолочных креплений к ним, художественной литературы для МАОУ «Байкаловская средняя общеобразовательная школа» (средства Резервного фонда Правительства Свердловской области)</t>
  </si>
  <si>
    <t>000 1 17 00000 00 0000 000</t>
  </si>
  <si>
    <t>ПРОЧИЕ НЕНАЛОГОВЫЕ ДОХОДЫ</t>
  </si>
  <si>
    <t>000 1 17 01050 05 0000180</t>
  </si>
  <si>
    <t>Невыясненные поступленя, зачисляемые в бюджеты муниципальных районов</t>
  </si>
  <si>
    <t>000 1 16 30030 01 0000 140</t>
  </si>
  <si>
    <t>Денежные взыскания (штрафы) за нарушение законодательства в области дорожного движения</t>
  </si>
  <si>
    <t>000 1 13 02995 05 0000 130</t>
  </si>
  <si>
    <t>Прочие доходы от компенсации затрат бюджетов муниципальных районов</t>
  </si>
  <si>
    <t>000 1 11 09000 05 0000 120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</si>
  <si>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</si>
  <si>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</si>
  <si>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</si>
  <si>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000 1 09 00000 00 0000 000</t>
  </si>
  <si>
    <t>000 1 09 07000 00 0000 110</t>
  </si>
  <si>
    <t>000 1 05 04000 01 0000 110</t>
  </si>
  <si>
    <t>Налог, взимаемый в связи с применением патентной системы налогообложения</t>
  </si>
  <si>
    <t xml:space="preserve">Приложение 1
к решению Думы муниципального образования
Байкаловский муниципальный район
№ 132 от «13» июня 2018 г.
 «Об утверждении отчета об исполнении бюджета муниципального образования 
Байкаловский  муниципальный  район за 2017 год»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</si>
</sst>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17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3" fillId="0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justify" vertical="top" wrapText="1" shrinkToFit="1"/>
    </xf>
    <xf numFmtId="0" fontId="3" fillId="0" borderId="11" xfId="0" applyNumberFormat="1" applyFont="1" applyFill="1" applyBorder="1" applyAlignment="1">
      <alignment horizontal="justify" vertical="top" wrapText="1" shrinkToFit="1"/>
    </xf>
    <xf numFmtId="0" fontId="3" fillId="0" borderId="11" xfId="0" applyFont="1" applyFill="1" applyBorder="1" applyAlignment="1">
      <alignment horizontal="justify" vertical="top" wrapText="1" shrinkToFit="1"/>
    </xf>
    <xf numFmtId="0" fontId="3" fillId="33" borderId="11" xfId="0" applyNumberFormat="1" applyFont="1" applyFill="1" applyBorder="1" applyAlignment="1">
      <alignment horizontal="justify" vertical="top" wrapText="1" shrinkToFit="1"/>
    </xf>
    <xf numFmtId="0" fontId="3" fillId="0" borderId="0" xfId="0" applyFont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177" fontId="3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 shrinkToFit="1"/>
    </xf>
    <xf numFmtId="0" fontId="2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77" fontId="2" fillId="0" borderId="11" xfId="0" applyNumberFormat="1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/>
    </xf>
    <xf numFmtId="177" fontId="3" fillId="0" borderId="11" xfId="0" applyNumberFormat="1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left" vertical="top" wrapText="1" shrinkToFit="1"/>
    </xf>
    <xf numFmtId="0" fontId="3" fillId="0" borderId="11" xfId="0" applyNumberFormat="1" applyFont="1" applyFill="1" applyBorder="1" applyAlignment="1">
      <alignment horizontal="left" vertical="top" wrapText="1" shrinkToFit="1"/>
    </xf>
    <xf numFmtId="49" fontId="43" fillId="0" borderId="1" xfId="33" applyNumberFormat="1" applyFont="1" applyProtection="1">
      <alignment horizontal="center"/>
      <protection/>
    </xf>
    <xf numFmtId="49" fontId="3" fillId="0" borderId="1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5"/>
  <sheetViews>
    <sheetView tabSelected="1" view="pageBreakPreview" zoomScale="115" zoomScaleNormal="115" zoomScaleSheetLayoutView="115" zoomScalePageLayoutView="0" workbookViewId="0" topLeftCell="A1">
      <selection activeCell="A1" sqref="A1:F3"/>
    </sheetView>
  </sheetViews>
  <sheetFormatPr defaultColWidth="8.875" defaultRowHeight="12.75"/>
  <cols>
    <col min="1" max="1" width="5.00390625" style="4" customWidth="1"/>
    <col min="2" max="2" width="23.625" style="5" customWidth="1"/>
    <col min="3" max="3" width="40.875" style="40" customWidth="1"/>
    <col min="4" max="4" width="10.25390625" style="19" customWidth="1"/>
    <col min="5" max="5" width="13.25390625" style="19" customWidth="1"/>
    <col min="6" max="6" width="8.875" style="20" customWidth="1"/>
    <col min="7" max="8" width="8.875" style="3" customWidth="1"/>
    <col min="9" max="9" width="45.375" style="3" customWidth="1"/>
    <col min="10" max="10" width="8.875" style="3" customWidth="1"/>
    <col min="11" max="11" width="23.375" style="3" customWidth="1"/>
    <col min="12" max="12" width="8.875" style="3" customWidth="1"/>
    <col min="13" max="13" width="19.125" style="3" customWidth="1"/>
    <col min="14" max="16384" width="8.875" style="3" customWidth="1"/>
  </cols>
  <sheetData>
    <row r="1" spans="1:6" s="1" customFormat="1" ht="12.75">
      <c r="A1" s="62" t="s">
        <v>193</v>
      </c>
      <c r="B1" s="62"/>
      <c r="C1" s="62"/>
      <c r="D1" s="62"/>
      <c r="E1" s="62"/>
      <c r="F1" s="62"/>
    </row>
    <row r="2" spans="1:6" s="1" customFormat="1" ht="12.75">
      <c r="A2" s="62"/>
      <c r="B2" s="62"/>
      <c r="C2" s="62"/>
      <c r="D2" s="62"/>
      <c r="E2" s="62"/>
      <c r="F2" s="62"/>
    </row>
    <row r="3" spans="1:6" s="1" customFormat="1" ht="55.5" customHeight="1">
      <c r="A3" s="62"/>
      <c r="B3" s="62"/>
      <c r="C3" s="62"/>
      <c r="D3" s="62"/>
      <c r="E3" s="62"/>
      <c r="F3" s="62"/>
    </row>
    <row r="4" spans="1:6" s="1" customFormat="1" ht="12.75">
      <c r="A4" s="64" t="s">
        <v>73</v>
      </c>
      <c r="B4" s="65"/>
      <c r="C4" s="65"/>
      <c r="D4" s="65"/>
      <c r="E4" s="15"/>
      <c r="F4" s="16"/>
    </row>
    <row r="5" spans="1:6" s="1" customFormat="1" ht="12.75">
      <c r="A5" s="2"/>
      <c r="B5" s="6"/>
      <c r="C5" s="6"/>
      <c r="D5" s="14"/>
      <c r="E5" s="15"/>
      <c r="F5" s="16"/>
    </row>
    <row r="6" spans="1:6" s="1" customFormat="1" ht="59.25" customHeight="1">
      <c r="A6" s="66" t="s">
        <v>1</v>
      </c>
      <c r="B6" s="66" t="s">
        <v>4</v>
      </c>
      <c r="C6" s="59" t="s">
        <v>20</v>
      </c>
      <c r="D6" s="61" t="s">
        <v>162</v>
      </c>
      <c r="E6" s="63" t="s">
        <v>161</v>
      </c>
      <c r="F6" s="63"/>
    </row>
    <row r="7" spans="1:6" ht="58.5" customHeight="1">
      <c r="A7" s="66"/>
      <c r="B7" s="66"/>
      <c r="C7" s="60"/>
      <c r="D7" s="61"/>
      <c r="E7" s="12" t="s">
        <v>50</v>
      </c>
      <c r="F7" s="13" t="s">
        <v>51</v>
      </c>
    </row>
    <row r="8" spans="1:6" ht="12.75">
      <c r="A8" s="24">
        <v>1</v>
      </c>
      <c r="B8" s="24">
        <v>2</v>
      </c>
      <c r="C8" s="36">
        <v>3</v>
      </c>
      <c r="D8" s="24">
        <v>4</v>
      </c>
      <c r="E8" s="25">
        <v>5</v>
      </c>
      <c r="F8" s="26">
        <v>6</v>
      </c>
    </row>
    <row r="9" spans="1:6" ht="12.75">
      <c r="A9" s="46">
        <v>1</v>
      </c>
      <c r="B9" s="47" t="s">
        <v>6</v>
      </c>
      <c r="C9" s="27" t="s">
        <v>35</v>
      </c>
      <c r="D9" s="48">
        <f>SUM(D10,D14,D19,D23,D30,D32,D36,D41,D12)</f>
        <v>179808.1</v>
      </c>
      <c r="E9" s="48">
        <f>E10+E12+E14+E19+E21+E23+E30+E32+E36+E41+E54</f>
        <v>180652.9</v>
      </c>
      <c r="F9" s="49">
        <f>E9/D9*100</f>
        <v>100.46983422882505</v>
      </c>
    </row>
    <row r="10" spans="1:6" ht="12.75">
      <c r="A10" s="46">
        <v>2</v>
      </c>
      <c r="B10" s="50" t="s">
        <v>9</v>
      </c>
      <c r="C10" s="28" t="s">
        <v>7</v>
      </c>
      <c r="D10" s="51">
        <f>SUM(D11)</f>
        <v>146955</v>
      </c>
      <c r="E10" s="51">
        <f>SUM(E11)</f>
        <v>147599.4</v>
      </c>
      <c r="F10" s="52">
        <f aca="true" t="shared" si="0" ref="F10:F81">E10/D10*100</f>
        <v>100.43850158211698</v>
      </c>
    </row>
    <row r="11" spans="1:6" ht="12.75">
      <c r="A11" s="46">
        <v>3</v>
      </c>
      <c r="B11" s="53" t="s">
        <v>25</v>
      </c>
      <c r="C11" s="28" t="s">
        <v>8</v>
      </c>
      <c r="D11" s="51">
        <v>146955</v>
      </c>
      <c r="E11" s="51">
        <v>147599.4</v>
      </c>
      <c r="F11" s="52">
        <f t="shared" si="0"/>
        <v>100.43850158211698</v>
      </c>
    </row>
    <row r="12" spans="1:6" ht="38.25">
      <c r="A12" s="46">
        <v>4</v>
      </c>
      <c r="B12" s="50" t="s">
        <v>91</v>
      </c>
      <c r="C12" s="28" t="s">
        <v>74</v>
      </c>
      <c r="D12" s="51">
        <f>SUM(D13)</f>
        <v>3030</v>
      </c>
      <c r="E12" s="51">
        <f>SUM(E13)</f>
        <v>3017.3</v>
      </c>
      <c r="F12" s="52">
        <f t="shared" si="0"/>
        <v>99.58085808580859</v>
      </c>
    </row>
    <row r="13" spans="1:6" ht="38.25">
      <c r="A13" s="46">
        <v>5</v>
      </c>
      <c r="B13" s="50" t="s">
        <v>75</v>
      </c>
      <c r="C13" s="28" t="s">
        <v>76</v>
      </c>
      <c r="D13" s="51">
        <v>3030</v>
      </c>
      <c r="E13" s="51">
        <v>3017.3</v>
      </c>
      <c r="F13" s="52">
        <f t="shared" si="0"/>
        <v>99.58085808580859</v>
      </c>
    </row>
    <row r="14" spans="1:6" ht="12.75">
      <c r="A14" s="46">
        <v>6</v>
      </c>
      <c r="B14" s="50" t="s">
        <v>26</v>
      </c>
      <c r="C14" s="28" t="s">
        <v>2</v>
      </c>
      <c r="D14" s="51">
        <f>SUM(D15:D17)</f>
        <v>6803.5</v>
      </c>
      <c r="E14" s="51">
        <f>SUM(E15:E18)</f>
        <v>6932.4</v>
      </c>
      <c r="F14" s="52">
        <f t="shared" si="0"/>
        <v>101.89461306680386</v>
      </c>
    </row>
    <row r="15" spans="1:6" ht="25.5">
      <c r="A15" s="46">
        <v>7</v>
      </c>
      <c r="B15" s="50" t="s">
        <v>115</v>
      </c>
      <c r="C15" s="28" t="s">
        <v>105</v>
      </c>
      <c r="D15" s="51">
        <v>796.3</v>
      </c>
      <c r="E15" s="51">
        <v>826.1</v>
      </c>
      <c r="F15" s="52">
        <f t="shared" si="0"/>
        <v>103.74230817531082</v>
      </c>
    </row>
    <row r="16" spans="1:6" ht="25.5">
      <c r="A16" s="46">
        <v>8</v>
      </c>
      <c r="B16" s="50" t="s">
        <v>27</v>
      </c>
      <c r="C16" s="28" t="s">
        <v>21</v>
      </c>
      <c r="D16" s="51">
        <v>5600</v>
      </c>
      <c r="E16" s="51">
        <v>5663.2</v>
      </c>
      <c r="F16" s="52">
        <f t="shared" si="0"/>
        <v>101.12857142857143</v>
      </c>
    </row>
    <row r="17" spans="1:6" ht="12.75">
      <c r="A17" s="46">
        <v>9</v>
      </c>
      <c r="B17" s="50" t="s">
        <v>28</v>
      </c>
      <c r="C17" s="28" t="s">
        <v>3</v>
      </c>
      <c r="D17" s="51">
        <v>407.2</v>
      </c>
      <c r="E17" s="51">
        <v>428.9</v>
      </c>
      <c r="F17" s="52">
        <f t="shared" si="0"/>
        <v>105.32907662082513</v>
      </c>
    </row>
    <row r="18" spans="1:6" ht="25.5">
      <c r="A18" s="46">
        <v>10</v>
      </c>
      <c r="B18" s="50" t="s">
        <v>191</v>
      </c>
      <c r="C18" s="56" t="s">
        <v>192</v>
      </c>
      <c r="D18" s="51"/>
      <c r="E18" s="51">
        <v>14.2</v>
      </c>
      <c r="F18" s="52"/>
    </row>
    <row r="19" spans="1:6" ht="12.75">
      <c r="A19" s="46">
        <v>11</v>
      </c>
      <c r="B19" s="50" t="s">
        <v>10</v>
      </c>
      <c r="C19" s="28" t="s">
        <v>17</v>
      </c>
      <c r="D19" s="51">
        <f>SUM(D20:D20)</f>
        <v>920</v>
      </c>
      <c r="E19" s="51">
        <f>SUM(E20:E20)</f>
        <v>954.7</v>
      </c>
      <c r="F19" s="52">
        <f t="shared" si="0"/>
        <v>103.77173913043478</v>
      </c>
    </row>
    <row r="20" spans="1:6" ht="51">
      <c r="A20" s="46">
        <v>12</v>
      </c>
      <c r="B20" s="50" t="s">
        <v>29</v>
      </c>
      <c r="C20" s="28" t="s">
        <v>52</v>
      </c>
      <c r="D20" s="51">
        <v>920</v>
      </c>
      <c r="E20" s="51">
        <v>954.7</v>
      </c>
      <c r="F20" s="52">
        <f t="shared" si="0"/>
        <v>103.77173913043478</v>
      </c>
    </row>
    <row r="21" spans="1:6" ht="38.25">
      <c r="A21" s="46">
        <v>13</v>
      </c>
      <c r="B21" s="57" t="s">
        <v>189</v>
      </c>
      <c r="C21" s="28" t="s">
        <v>187</v>
      </c>
      <c r="D21" s="51"/>
      <c r="E21" s="51">
        <f>E22</f>
        <v>0.6</v>
      </c>
      <c r="F21" s="52"/>
    </row>
    <row r="22" spans="1:6" ht="25.5">
      <c r="A22" s="46">
        <v>14</v>
      </c>
      <c r="B22" s="57" t="s">
        <v>190</v>
      </c>
      <c r="C22" s="28" t="s">
        <v>188</v>
      </c>
      <c r="D22" s="51"/>
      <c r="E22" s="51">
        <v>0.6</v>
      </c>
      <c r="F22" s="52"/>
    </row>
    <row r="23" spans="1:6" ht="51">
      <c r="A23" s="46">
        <v>15</v>
      </c>
      <c r="B23" s="50" t="s">
        <v>11</v>
      </c>
      <c r="C23" s="56" t="s">
        <v>12</v>
      </c>
      <c r="D23" s="51">
        <f>SUM(D24:D28)</f>
        <v>2450</v>
      </c>
      <c r="E23" s="51">
        <f>SUM(E24:E29)</f>
        <v>2537.4</v>
      </c>
      <c r="F23" s="52">
        <f t="shared" si="0"/>
        <v>103.56734693877551</v>
      </c>
    </row>
    <row r="24" spans="1:6" ht="105" customHeight="1">
      <c r="A24" s="46">
        <v>16</v>
      </c>
      <c r="B24" s="50" t="s">
        <v>116</v>
      </c>
      <c r="C24" s="28" t="s">
        <v>117</v>
      </c>
      <c r="D24" s="51">
        <v>1800</v>
      </c>
      <c r="E24" s="51">
        <v>1884.6</v>
      </c>
      <c r="F24" s="52">
        <f t="shared" si="0"/>
        <v>104.69999999999999</v>
      </c>
    </row>
    <row r="25" spans="1:6" ht="82.5" customHeight="1">
      <c r="A25" s="46">
        <v>17</v>
      </c>
      <c r="B25" s="50" t="s">
        <v>39</v>
      </c>
      <c r="C25" s="28" t="s">
        <v>45</v>
      </c>
      <c r="D25" s="51">
        <v>10</v>
      </c>
      <c r="E25" s="51">
        <v>12.4</v>
      </c>
      <c r="F25" s="52">
        <f t="shared" si="0"/>
        <v>124</v>
      </c>
    </row>
    <row r="26" spans="1:6" ht="76.5">
      <c r="A26" s="46">
        <v>18</v>
      </c>
      <c r="B26" s="50" t="s">
        <v>30</v>
      </c>
      <c r="C26" s="28" t="s">
        <v>46</v>
      </c>
      <c r="D26" s="51">
        <v>269.8</v>
      </c>
      <c r="E26" s="51">
        <v>269.8</v>
      </c>
      <c r="F26" s="52">
        <f t="shared" si="0"/>
        <v>100</v>
      </c>
    </row>
    <row r="27" spans="1:6" ht="38.25">
      <c r="A27" s="46">
        <v>19</v>
      </c>
      <c r="B27" s="50" t="s">
        <v>77</v>
      </c>
      <c r="C27" s="28" t="s">
        <v>78</v>
      </c>
      <c r="D27" s="51">
        <v>320.7</v>
      </c>
      <c r="E27" s="51">
        <v>320.9</v>
      </c>
      <c r="F27" s="52">
        <f t="shared" si="0"/>
        <v>100.06236357966947</v>
      </c>
    </row>
    <row r="28" spans="1:6" ht="63.75">
      <c r="A28" s="46">
        <v>20</v>
      </c>
      <c r="B28" s="50" t="s">
        <v>47</v>
      </c>
      <c r="C28" s="28" t="s">
        <v>48</v>
      </c>
      <c r="D28" s="51">
        <v>49.5</v>
      </c>
      <c r="E28" s="51">
        <v>49.5</v>
      </c>
      <c r="F28" s="52">
        <f t="shared" si="0"/>
        <v>100</v>
      </c>
    </row>
    <row r="29" spans="1:6" ht="89.25">
      <c r="A29" s="46">
        <v>21</v>
      </c>
      <c r="B29" s="50" t="s">
        <v>185</v>
      </c>
      <c r="C29" s="28" t="s">
        <v>186</v>
      </c>
      <c r="D29" s="51"/>
      <c r="E29" s="51">
        <v>0.2</v>
      </c>
      <c r="F29" s="52"/>
    </row>
    <row r="30" spans="1:6" ht="25.5">
      <c r="A30" s="46">
        <v>22</v>
      </c>
      <c r="B30" s="50" t="s">
        <v>14</v>
      </c>
      <c r="C30" s="28" t="s">
        <v>13</v>
      </c>
      <c r="D30" s="51">
        <f>SUM(D31)</f>
        <v>307</v>
      </c>
      <c r="E30" s="51">
        <f>SUM(E31)</f>
        <v>211.5</v>
      </c>
      <c r="F30" s="52">
        <f t="shared" si="0"/>
        <v>68.89250814332247</v>
      </c>
    </row>
    <row r="31" spans="1:6" ht="25.5">
      <c r="A31" s="46">
        <v>23</v>
      </c>
      <c r="B31" s="50" t="s">
        <v>31</v>
      </c>
      <c r="C31" s="28" t="s">
        <v>79</v>
      </c>
      <c r="D31" s="51">
        <v>307</v>
      </c>
      <c r="E31" s="51">
        <v>211.5</v>
      </c>
      <c r="F31" s="52">
        <f t="shared" si="0"/>
        <v>68.89250814332247</v>
      </c>
    </row>
    <row r="32" spans="1:6" ht="38.25">
      <c r="A32" s="46">
        <v>24</v>
      </c>
      <c r="B32" s="50" t="s">
        <v>5</v>
      </c>
      <c r="C32" s="28" t="s">
        <v>106</v>
      </c>
      <c r="D32" s="51">
        <f>SUM(D33:D34)</f>
        <v>16178.4</v>
      </c>
      <c r="E32" s="51">
        <f>SUM(E33:E35)</f>
        <v>16132.6</v>
      </c>
      <c r="F32" s="52">
        <f t="shared" si="0"/>
        <v>99.71690649260742</v>
      </c>
    </row>
    <row r="33" spans="1:6" ht="38.25">
      <c r="A33" s="46">
        <v>25</v>
      </c>
      <c r="B33" s="50" t="s">
        <v>53</v>
      </c>
      <c r="C33" s="28" t="s">
        <v>54</v>
      </c>
      <c r="D33" s="51">
        <v>15730.5</v>
      </c>
      <c r="E33" s="51">
        <v>15637.9</v>
      </c>
      <c r="F33" s="52">
        <f t="shared" si="0"/>
        <v>99.41133466831951</v>
      </c>
    </row>
    <row r="34" spans="1:6" ht="38.25">
      <c r="A34" s="46">
        <v>26</v>
      </c>
      <c r="B34" s="50" t="s">
        <v>55</v>
      </c>
      <c r="C34" s="28" t="s">
        <v>56</v>
      </c>
      <c r="D34" s="51">
        <v>447.9</v>
      </c>
      <c r="E34" s="51">
        <v>441</v>
      </c>
      <c r="F34" s="52">
        <f t="shared" si="0"/>
        <v>98.4594775619558</v>
      </c>
    </row>
    <row r="35" spans="1:6" ht="25.5">
      <c r="A35" s="46">
        <v>27</v>
      </c>
      <c r="B35" s="50" t="s">
        <v>183</v>
      </c>
      <c r="C35" s="28" t="s">
        <v>184</v>
      </c>
      <c r="D35" s="51"/>
      <c r="E35" s="51">
        <v>53.7</v>
      </c>
      <c r="F35" s="52"/>
    </row>
    <row r="36" spans="1:6" ht="25.5">
      <c r="A36" s="46">
        <v>28</v>
      </c>
      <c r="B36" s="50" t="s">
        <v>19</v>
      </c>
      <c r="C36" s="28" t="s">
        <v>18</v>
      </c>
      <c r="D36" s="51">
        <f>SUM(D37:D40)</f>
        <v>878.6</v>
      </c>
      <c r="E36" s="51">
        <f>SUM(E37:E40)</f>
        <v>878.0999999999999</v>
      </c>
      <c r="F36" s="52">
        <f t="shared" si="0"/>
        <v>99.94309128158433</v>
      </c>
    </row>
    <row r="37" spans="1:6" ht="102">
      <c r="A37" s="46">
        <v>29</v>
      </c>
      <c r="B37" s="50" t="s">
        <v>80</v>
      </c>
      <c r="C37" s="28" t="s">
        <v>81</v>
      </c>
      <c r="D37" s="51">
        <v>40.8</v>
      </c>
      <c r="E37" s="51">
        <v>40.8</v>
      </c>
      <c r="F37" s="52">
        <f t="shared" si="0"/>
        <v>100</v>
      </c>
    </row>
    <row r="38" spans="1:6" ht="105.75" customHeight="1">
      <c r="A38" s="46">
        <v>30</v>
      </c>
      <c r="B38" s="50" t="s">
        <v>82</v>
      </c>
      <c r="C38" s="28" t="s">
        <v>83</v>
      </c>
      <c r="D38" s="51">
        <v>159.3</v>
      </c>
      <c r="E38" s="51">
        <v>159.4</v>
      </c>
      <c r="F38" s="52">
        <f t="shared" si="0"/>
        <v>100.06277463904583</v>
      </c>
    </row>
    <row r="39" spans="1:6" ht="63.75">
      <c r="A39" s="46">
        <v>31</v>
      </c>
      <c r="B39" s="50" t="s">
        <v>118</v>
      </c>
      <c r="C39" s="29" t="s">
        <v>119</v>
      </c>
      <c r="D39" s="51">
        <v>670</v>
      </c>
      <c r="E39" s="51">
        <v>669.4</v>
      </c>
      <c r="F39" s="52">
        <f t="shared" si="0"/>
        <v>99.91044776119402</v>
      </c>
    </row>
    <row r="40" spans="1:6" ht="51">
      <c r="A40" s="46">
        <v>32</v>
      </c>
      <c r="B40" s="50" t="s">
        <v>92</v>
      </c>
      <c r="C40" s="29" t="s">
        <v>93</v>
      </c>
      <c r="D40" s="51">
        <v>8.5</v>
      </c>
      <c r="E40" s="51">
        <v>8.5</v>
      </c>
      <c r="F40" s="52">
        <f t="shared" si="0"/>
        <v>100</v>
      </c>
    </row>
    <row r="41" spans="1:6" ht="25.5">
      <c r="A41" s="46">
        <v>33</v>
      </c>
      <c r="B41" s="50" t="s">
        <v>16</v>
      </c>
      <c r="C41" s="28" t="s">
        <v>15</v>
      </c>
      <c r="D41" s="51">
        <f>SUM(D42:D53)</f>
        <v>2285.6</v>
      </c>
      <c r="E41" s="51">
        <f>SUM(E42:E53)</f>
        <v>2381.8</v>
      </c>
      <c r="F41" s="52">
        <f t="shared" si="0"/>
        <v>104.20896044802241</v>
      </c>
    </row>
    <row r="42" spans="1:6" ht="81.75" customHeight="1">
      <c r="A42" s="46">
        <v>34</v>
      </c>
      <c r="B42" s="50" t="s">
        <v>120</v>
      </c>
      <c r="C42" s="28" t="s">
        <v>121</v>
      </c>
      <c r="D42" s="51">
        <v>1</v>
      </c>
      <c r="E42" s="51">
        <v>1</v>
      </c>
      <c r="F42" s="52">
        <f t="shared" si="0"/>
        <v>100</v>
      </c>
    </row>
    <row r="43" spans="1:6" ht="63.75">
      <c r="A43" s="46">
        <v>35</v>
      </c>
      <c r="B43" s="50" t="s">
        <v>122</v>
      </c>
      <c r="C43" s="28" t="s">
        <v>123</v>
      </c>
      <c r="D43" s="51">
        <v>3</v>
      </c>
      <c r="E43" s="51">
        <v>3.2</v>
      </c>
      <c r="F43" s="52">
        <f t="shared" si="0"/>
        <v>106.66666666666667</v>
      </c>
    </row>
    <row r="44" spans="1:6" ht="63.75">
      <c r="A44" s="46">
        <v>36</v>
      </c>
      <c r="B44" s="53" t="s">
        <v>124</v>
      </c>
      <c r="C44" s="28" t="s">
        <v>125</v>
      </c>
      <c r="D44" s="51">
        <v>3</v>
      </c>
      <c r="E44" s="51">
        <v>3.1</v>
      </c>
      <c r="F44" s="52">
        <f t="shared" si="0"/>
        <v>103.33333333333334</v>
      </c>
    </row>
    <row r="45" spans="1:6" ht="63.75">
      <c r="A45" s="46">
        <v>37</v>
      </c>
      <c r="B45" s="53" t="s">
        <v>126</v>
      </c>
      <c r="C45" s="28" t="s">
        <v>107</v>
      </c>
      <c r="D45" s="51">
        <v>180</v>
      </c>
      <c r="E45" s="51">
        <v>185</v>
      </c>
      <c r="F45" s="52">
        <f t="shared" si="0"/>
        <v>102.77777777777777</v>
      </c>
    </row>
    <row r="46" spans="1:6" ht="38.25">
      <c r="A46" s="46">
        <v>38</v>
      </c>
      <c r="B46" s="50" t="s">
        <v>84</v>
      </c>
      <c r="C46" s="28" t="s">
        <v>66</v>
      </c>
      <c r="D46" s="51">
        <v>30</v>
      </c>
      <c r="E46" s="51">
        <v>30</v>
      </c>
      <c r="F46" s="52">
        <f t="shared" si="0"/>
        <v>100</v>
      </c>
    </row>
    <row r="47" spans="1:6" ht="63.75">
      <c r="A47" s="46">
        <v>39</v>
      </c>
      <c r="B47" s="50" t="s">
        <v>34</v>
      </c>
      <c r="C47" s="28" t="s">
        <v>33</v>
      </c>
      <c r="D47" s="51">
        <v>433</v>
      </c>
      <c r="E47" s="51">
        <v>462.1</v>
      </c>
      <c r="F47" s="52">
        <f t="shared" si="0"/>
        <v>106.72055427251732</v>
      </c>
    </row>
    <row r="48" spans="1:6" ht="32.25" customHeight="1">
      <c r="A48" s="46">
        <v>40</v>
      </c>
      <c r="B48" s="50" t="s">
        <v>181</v>
      </c>
      <c r="C48" s="28" t="s">
        <v>182</v>
      </c>
      <c r="D48" s="51"/>
      <c r="E48" s="51">
        <v>28.2</v>
      </c>
      <c r="F48" s="52"/>
    </row>
    <row r="49" spans="1:6" ht="54.75" customHeight="1">
      <c r="A49" s="46">
        <v>41</v>
      </c>
      <c r="B49" s="50" t="s">
        <v>127</v>
      </c>
      <c r="C49" s="28" t="s">
        <v>128</v>
      </c>
      <c r="D49" s="51">
        <v>27.1</v>
      </c>
      <c r="E49" s="51">
        <v>27.2</v>
      </c>
      <c r="F49" s="52">
        <f t="shared" si="0"/>
        <v>100.36900369003689</v>
      </c>
    </row>
    <row r="50" spans="1:6" ht="76.5">
      <c r="A50" s="46">
        <v>42</v>
      </c>
      <c r="B50" s="50" t="s">
        <v>108</v>
      </c>
      <c r="C50" s="28" t="s">
        <v>109</v>
      </c>
      <c r="D50" s="51">
        <v>25</v>
      </c>
      <c r="E50" s="51">
        <v>25</v>
      </c>
      <c r="F50" s="52">
        <f t="shared" si="0"/>
        <v>100</v>
      </c>
    </row>
    <row r="51" spans="1:6" ht="69" customHeight="1">
      <c r="A51" s="46">
        <v>43</v>
      </c>
      <c r="B51" s="50" t="s">
        <v>0</v>
      </c>
      <c r="C51" s="28" t="s">
        <v>129</v>
      </c>
      <c r="D51" s="51">
        <v>170</v>
      </c>
      <c r="E51" s="51">
        <v>176.8</v>
      </c>
      <c r="F51" s="52">
        <f t="shared" si="0"/>
        <v>104</v>
      </c>
    </row>
    <row r="52" spans="1:6" ht="55.5" customHeight="1">
      <c r="A52" s="46">
        <v>44</v>
      </c>
      <c r="B52" s="50" t="s">
        <v>85</v>
      </c>
      <c r="C52" s="28" t="s">
        <v>86</v>
      </c>
      <c r="D52" s="51">
        <v>16.5</v>
      </c>
      <c r="E52" s="51">
        <v>16.5</v>
      </c>
      <c r="F52" s="52">
        <f t="shared" si="0"/>
        <v>100</v>
      </c>
    </row>
    <row r="53" spans="1:6" ht="41.25" customHeight="1">
      <c r="A53" s="46">
        <v>45</v>
      </c>
      <c r="B53" s="50" t="s">
        <v>22</v>
      </c>
      <c r="C53" s="28" t="s">
        <v>23</v>
      </c>
      <c r="D53" s="51">
        <v>1397</v>
      </c>
      <c r="E53" s="51">
        <v>1423.7</v>
      </c>
      <c r="F53" s="52">
        <f t="shared" si="0"/>
        <v>101.91123836793128</v>
      </c>
    </row>
    <row r="54" spans="1:6" ht="21.75" customHeight="1">
      <c r="A54" s="46">
        <v>46</v>
      </c>
      <c r="B54" s="50" t="s">
        <v>177</v>
      </c>
      <c r="C54" s="28" t="s">
        <v>178</v>
      </c>
      <c r="D54" s="51"/>
      <c r="E54" s="51">
        <f>E55</f>
        <v>7.1</v>
      </c>
      <c r="F54" s="52"/>
    </row>
    <row r="55" spans="1:6" ht="27" customHeight="1">
      <c r="A55" s="46">
        <v>47</v>
      </c>
      <c r="B55" s="50" t="s">
        <v>179</v>
      </c>
      <c r="C55" s="28" t="s">
        <v>180</v>
      </c>
      <c r="D55" s="51"/>
      <c r="E55" s="51">
        <v>7.1</v>
      </c>
      <c r="F55" s="52"/>
    </row>
    <row r="56" spans="1:6" ht="12.75">
      <c r="A56" s="46">
        <v>48</v>
      </c>
      <c r="B56" s="47" t="s">
        <v>67</v>
      </c>
      <c r="C56" s="27" t="s">
        <v>58</v>
      </c>
      <c r="D56" s="48">
        <f>SUM(D57,D79,D81,D77)</f>
        <v>540880.2000000001</v>
      </c>
      <c r="E56" s="48">
        <f>SUM(E57,E79,E81,E77)</f>
        <v>538021.5999999999</v>
      </c>
      <c r="F56" s="49">
        <f t="shared" si="0"/>
        <v>99.47149109913799</v>
      </c>
    </row>
    <row r="57" spans="1:6" ht="38.25">
      <c r="A57" s="46">
        <v>49</v>
      </c>
      <c r="B57" s="47" t="s">
        <v>57</v>
      </c>
      <c r="C57" s="27" t="s">
        <v>49</v>
      </c>
      <c r="D57" s="48">
        <f>SUM(D58,D60,D67,D74,)</f>
        <v>542525.8</v>
      </c>
      <c r="E57" s="48">
        <f>SUM(E58,E60,E67,E74,)</f>
        <v>539667.0999999999</v>
      </c>
      <c r="F57" s="49">
        <f t="shared" si="0"/>
        <v>99.47307575049884</v>
      </c>
    </row>
    <row r="58" spans="1:6" ht="25.5">
      <c r="A58" s="46">
        <v>50</v>
      </c>
      <c r="B58" s="50" t="s">
        <v>130</v>
      </c>
      <c r="C58" s="28" t="s">
        <v>131</v>
      </c>
      <c r="D58" s="51">
        <f>SUM(D59)</f>
        <v>117764</v>
      </c>
      <c r="E58" s="51">
        <f>SUM(E59)</f>
        <v>117764</v>
      </c>
      <c r="F58" s="52">
        <f t="shared" si="0"/>
        <v>100</v>
      </c>
    </row>
    <row r="59" spans="1:6" ht="25.5">
      <c r="A59" s="46">
        <v>51</v>
      </c>
      <c r="B59" s="50" t="s">
        <v>132</v>
      </c>
      <c r="C59" s="28" t="s">
        <v>36</v>
      </c>
      <c r="D59" s="51">
        <v>117764</v>
      </c>
      <c r="E59" s="51">
        <v>117764</v>
      </c>
      <c r="F59" s="52">
        <f t="shared" si="0"/>
        <v>100</v>
      </c>
    </row>
    <row r="60" spans="1:6" ht="38.25">
      <c r="A60" s="46">
        <v>52</v>
      </c>
      <c r="B60" s="50" t="s">
        <v>133</v>
      </c>
      <c r="C60" s="28" t="s">
        <v>110</v>
      </c>
      <c r="D60" s="51">
        <f>SUM(D61:D66)</f>
        <v>178487.9</v>
      </c>
      <c r="E60" s="51">
        <f>SUM(E61:E66)</f>
        <v>178363.59999999998</v>
      </c>
      <c r="F60" s="52">
        <f t="shared" si="0"/>
        <v>99.9303594249246</v>
      </c>
    </row>
    <row r="61" spans="1:6" ht="31.5" customHeight="1">
      <c r="A61" s="46">
        <v>53</v>
      </c>
      <c r="B61" s="50" t="s">
        <v>134</v>
      </c>
      <c r="C61" s="30" t="s">
        <v>135</v>
      </c>
      <c r="D61" s="51">
        <v>25696.8</v>
      </c>
      <c r="E61" s="51">
        <v>25696.8</v>
      </c>
      <c r="F61" s="52">
        <f t="shared" si="0"/>
        <v>100</v>
      </c>
    </row>
    <row r="62" spans="1:6" ht="38.25">
      <c r="A62" s="46">
        <v>54</v>
      </c>
      <c r="B62" s="50" t="s">
        <v>136</v>
      </c>
      <c r="C62" s="30" t="s">
        <v>87</v>
      </c>
      <c r="D62" s="51">
        <v>50000</v>
      </c>
      <c r="E62" s="51">
        <v>50000</v>
      </c>
      <c r="F62" s="52">
        <f t="shared" si="0"/>
        <v>100</v>
      </c>
    </row>
    <row r="63" spans="1:6" ht="57.75" customHeight="1">
      <c r="A63" s="46">
        <v>55</v>
      </c>
      <c r="B63" s="50" t="s">
        <v>137</v>
      </c>
      <c r="C63" s="55" t="s">
        <v>138</v>
      </c>
      <c r="D63" s="51">
        <v>1311.9</v>
      </c>
      <c r="E63" s="51">
        <v>1311.9</v>
      </c>
      <c r="F63" s="52">
        <f t="shared" si="0"/>
        <v>100</v>
      </c>
    </row>
    <row r="64" spans="1:6" ht="57.75" customHeight="1">
      <c r="A64" s="46">
        <v>56</v>
      </c>
      <c r="B64" s="50" t="s">
        <v>139</v>
      </c>
      <c r="C64" s="55" t="s">
        <v>140</v>
      </c>
      <c r="D64" s="51">
        <v>134.4</v>
      </c>
      <c r="E64" s="51">
        <v>134.4</v>
      </c>
      <c r="F64" s="52">
        <f t="shared" si="0"/>
        <v>100</v>
      </c>
    </row>
    <row r="65" spans="1:6" ht="28.5" customHeight="1">
      <c r="A65" s="46">
        <v>57</v>
      </c>
      <c r="B65" s="50" t="s">
        <v>141</v>
      </c>
      <c r="C65" s="30" t="s">
        <v>142</v>
      </c>
      <c r="D65" s="51">
        <v>37</v>
      </c>
      <c r="E65" s="51">
        <v>37</v>
      </c>
      <c r="F65" s="52">
        <f t="shared" si="0"/>
        <v>100</v>
      </c>
    </row>
    <row r="66" spans="1:6" ht="25.5">
      <c r="A66" s="46">
        <v>58</v>
      </c>
      <c r="B66" s="50" t="s">
        <v>143</v>
      </c>
      <c r="C66" s="28" t="s">
        <v>94</v>
      </c>
      <c r="D66" s="51">
        <v>101307.8</v>
      </c>
      <c r="E66" s="51">
        <v>101183.5</v>
      </c>
      <c r="F66" s="52">
        <f t="shared" si="0"/>
        <v>99.87730461030641</v>
      </c>
    </row>
    <row r="67" spans="1:6" ht="25.5">
      <c r="A67" s="46">
        <v>59</v>
      </c>
      <c r="B67" s="50" t="s">
        <v>144</v>
      </c>
      <c r="C67" s="28" t="s">
        <v>145</v>
      </c>
      <c r="D67" s="51">
        <f>SUM(D68:D73)</f>
        <v>239022.7</v>
      </c>
      <c r="E67" s="51">
        <f>SUM(E68:E73)</f>
        <v>236333.3</v>
      </c>
      <c r="F67" s="52">
        <f t="shared" si="0"/>
        <v>98.87483490061821</v>
      </c>
    </row>
    <row r="68" spans="1:6" ht="43.5" customHeight="1">
      <c r="A68" s="46">
        <v>60</v>
      </c>
      <c r="B68" s="50" t="s">
        <v>146</v>
      </c>
      <c r="C68" s="28" t="s">
        <v>38</v>
      </c>
      <c r="D68" s="51">
        <v>4095</v>
      </c>
      <c r="E68" s="51">
        <v>3722.6</v>
      </c>
      <c r="F68" s="52">
        <f t="shared" si="0"/>
        <v>90.90598290598291</v>
      </c>
    </row>
    <row r="69" spans="1:6" ht="38.25">
      <c r="A69" s="46">
        <v>61</v>
      </c>
      <c r="B69" s="50" t="s">
        <v>147</v>
      </c>
      <c r="C69" s="28" t="s">
        <v>95</v>
      </c>
      <c r="D69" s="51">
        <v>59841</v>
      </c>
      <c r="E69" s="51">
        <v>59486.7</v>
      </c>
      <c r="F69" s="52">
        <f t="shared" si="0"/>
        <v>99.40793101719557</v>
      </c>
    </row>
    <row r="70" spans="1:6" ht="51">
      <c r="A70" s="46">
        <v>62</v>
      </c>
      <c r="B70" s="50" t="s">
        <v>148</v>
      </c>
      <c r="C70" s="31" t="s">
        <v>37</v>
      </c>
      <c r="D70" s="51">
        <v>788</v>
      </c>
      <c r="E70" s="51">
        <v>788</v>
      </c>
      <c r="F70" s="52">
        <f t="shared" si="0"/>
        <v>100</v>
      </c>
    </row>
    <row r="71" spans="1:6" ht="38.25">
      <c r="A71" s="46">
        <v>63</v>
      </c>
      <c r="B71" s="50" t="s">
        <v>149</v>
      </c>
      <c r="C71" s="28" t="s">
        <v>59</v>
      </c>
      <c r="D71" s="51">
        <v>6455</v>
      </c>
      <c r="E71" s="51">
        <v>4500</v>
      </c>
      <c r="F71" s="52">
        <f t="shared" si="0"/>
        <v>69.713400464756</v>
      </c>
    </row>
    <row r="72" spans="1:6" ht="51">
      <c r="A72" s="46">
        <v>64</v>
      </c>
      <c r="B72" s="50" t="s">
        <v>150</v>
      </c>
      <c r="C72" s="28" t="s">
        <v>111</v>
      </c>
      <c r="D72" s="51">
        <v>22.8</v>
      </c>
      <c r="E72" s="51">
        <v>15.1</v>
      </c>
      <c r="F72" s="52">
        <f t="shared" si="0"/>
        <v>66.22807017543859</v>
      </c>
    </row>
    <row r="73" spans="1:6" ht="25.5">
      <c r="A73" s="46">
        <v>65</v>
      </c>
      <c r="B73" s="50" t="s">
        <v>151</v>
      </c>
      <c r="C73" s="28" t="s">
        <v>96</v>
      </c>
      <c r="D73" s="51">
        <v>167820.9</v>
      </c>
      <c r="E73" s="51">
        <v>167820.9</v>
      </c>
      <c r="F73" s="52">
        <f t="shared" si="0"/>
        <v>100</v>
      </c>
    </row>
    <row r="74" spans="1:6" ht="12.75">
      <c r="A74" s="46">
        <v>66</v>
      </c>
      <c r="B74" s="50" t="s">
        <v>152</v>
      </c>
      <c r="C74" s="28" t="s">
        <v>24</v>
      </c>
      <c r="D74" s="51">
        <f>SUM(D75:D76)</f>
        <v>7251.2</v>
      </c>
      <c r="E74" s="51">
        <f>SUM(E75:E76)</f>
        <v>7206.2</v>
      </c>
      <c r="F74" s="52">
        <f t="shared" si="0"/>
        <v>99.37941306266549</v>
      </c>
    </row>
    <row r="75" spans="1:6" ht="69" customHeight="1">
      <c r="A75" s="46">
        <v>67</v>
      </c>
      <c r="B75" s="50" t="s">
        <v>153</v>
      </c>
      <c r="C75" s="28" t="s">
        <v>97</v>
      </c>
      <c r="D75" s="51">
        <v>2396.2</v>
      </c>
      <c r="E75" s="51">
        <v>2396.2</v>
      </c>
      <c r="F75" s="52">
        <f t="shared" si="0"/>
        <v>100</v>
      </c>
    </row>
    <row r="76" spans="1:6" ht="38.25">
      <c r="A76" s="46">
        <v>68</v>
      </c>
      <c r="B76" s="50" t="s">
        <v>154</v>
      </c>
      <c r="C76" s="28" t="s">
        <v>98</v>
      </c>
      <c r="D76" s="51">
        <v>4855</v>
      </c>
      <c r="E76" s="51">
        <v>4810</v>
      </c>
      <c r="F76" s="52">
        <f t="shared" si="0"/>
        <v>99.07312049433573</v>
      </c>
    </row>
    <row r="77" spans="1:6" ht="12.75">
      <c r="A77" s="46">
        <v>69</v>
      </c>
      <c r="B77" s="50" t="s">
        <v>88</v>
      </c>
      <c r="C77" s="28" t="s">
        <v>60</v>
      </c>
      <c r="D77" s="51">
        <f>D78</f>
        <v>11.2</v>
      </c>
      <c r="E77" s="51">
        <f>E78</f>
        <v>11.2</v>
      </c>
      <c r="F77" s="52">
        <f t="shared" si="0"/>
        <v>100</v>
      </c>
    </row>
    <row r="78" spans="1:6" ht="57" customHeight="1">
      <c r="A78" s="46">
        <v>70</v>
      </c>
      <c r="B78" s="50" t="s">
        <v>155</v>
      </c>
      <c r="C78" s="28" t="s">
        <v>156</v>
      </c>
      <c r="D78" s="51">
        <v>11.2</v>
      </c>
      <c r="E78" s="51">
        <v>11.2</v>
      </c>
      <c r="F78" s="52">
        <f t="shared" si="0"/>
        <v>100</v>
      </c>
    </row>
    <row r="79" spans="1:6" ht="121.5" customHeight="1">
      <c r="A79" s="46">
        <v>71</v>
      </c>
      <c r="B79" s="47" t="s">
        <v>63</v>
      </c>
      <c r="C79" s="37" t="s">
        <v>68</v>
      </c>
      <c r="D79" s="48">
        <f>SUM(D80:D80)</f>
        <v>1591.9</v>
      </c>
      <c r="E79" s="48">
        <f>SUM(E80:E80)</f>
        <v>1592</v>
      </c>
      <c r="F79" s="49">
        <f t="shared" si="0"/>
        <v>100.0062818016207</v>
      </c>
    </row>
    <row r="80" spans="1:6" ht="63.75">
      <c r="A80" s="46">
        <v>72</v>
      </c>
      <c r="B80" s="50" t="s">
        <v>157</v>
      </c>
      <c r="C80" s="28" t="s">
        <v>158</v>
      </c>
      <c r="D80" s="51">
        <v>1591.9</v>
      </c>
      <c r="E80" s="51">
        <v>1592</v>
      </c>
      <c r="F80" s="52">
        <f t="shared" si="0"/>
        <v>100.0062818016207</v>
      </c>
    </row>
    <row r="81" spans="1:6" ht="57.75" customHeight="1">
      <c r="A81" s="46">
        <v>73</v>
      </c>
      <c r="B81" s="47" t="s">
        <v>64</v>
      </c>
      <c r="C81" s="38" t="s">
        <v>69</v>
      </c>
      <c r="D81" s="48">
        <f>SUM(D82)</f>
        <v>-3248.7</v>
      </c>
      <c r="E81" s="48">
        <f>SUM(E82)</f>
        <v>-3248.7</v>
      </c>
      <c r="F81" s="49">
        <f t="shared" si="0"/>
        <v>100</v>
      </c>
    </row>
    <row r="82" spans="1:6" ht="51">
      <c r="A82" s="46">
        <v>74</v>
      </c>
      <c r="B82" s="50" t="s">
        <v>159</v>
      </c>
      <c r="C82" s="10" t="s">
        <v>65</v>
      </c>
      <c r="D82" s="51">
        <v>-3248.7</v>
      </c>
      <c r="E82" s="51">
        <v>-3248.7</v>
      </c>
      <c r="F82" s="52">
        <f>E82/D82*100</f>
        <v>100</v>
      </c>
    </row>
    <row r="83" spans="1:6" ht="12.75">
      <c r="A83" s="46">
        <v>75</v>
      </c>
      <c r="B83" s="32" t="s">
        <v>160</v>
      </c>
      <c r="C83" s="27" t="s">
        <v>32</v>
      </c>
      <c r="D83" s="48">
        <f>SUM(D56,D9)</f>
        <v>720688.3</v>
      </c>
      <c r="E83" s="48">
        <f>SUM(E56,E9)</f>
        <v>718674.4999999999</v>
      </c>
      <c r="F83" s="49">
        <f>E83/D83*100</f>
        <v>99.72057268031128</v>
      </c>
    </row>
    <row r="84" spans="1:6" ht="12.75">
      <c r="A84" s="8"/>
      <c r="B84" s="9"/>
      <c r="C84" s="23"/>
      <c r="D84" s="9"/>
      <c r="E84" s="17"/>
      <c r="F84" s="18"/>
    </row>
    <row r="85" spans="1:6" ht="12.75">
      <c r="A85" s="8"/>
      <c r="B85" s="11"/>
      <c r="C85" s="39"/>
      <c r="D85" s="11"/>
      <c r="E85" s="21"/>
      <c r="F85" s="18"/>
    </row>
    <row r="86" spans="1:6" ht="12.75">
      <c r="A86" s="4" t="s">
        <v>42</v>
      </c>
      <c r="B86" s="41" t="s">
        <v>40</v>
      </c>
      <c r="C86" s="42"/>
      <c r="D86" s="21"/>
      <c r="E86" s="21"/>
      <c r="F86" s="33"/>
    </row>
    <row r="87" spans="2:6" ht="27.75" customHeight="1">
      <c r="B87" s="58" t="s">
        <v>163</v>
      </c>
      <c r="C87" s="58"/>
      <c r="D87" s="58"/>
      <c r="E87" s="58"/>
      <c r="F87" s="34">
        <v>6833.5</v>
      </c>
    </row>
    <row r="88" spans="2:6" ht="28.5" customHeight="1">
      <c r="B88" s="58" t="s">
        <v>164</v>
      </c>
      <c r="C88" s="58"/>
      <c r="D88" s="58"/>
      <c r="E88" s="58"/>
      <c r="F88" s="34">
        <v>18379.7</v>
      </c>
    </row>
    <row r="89" spans="2:6" ht="30" customHeight="1">
      <c r="B89" s="58" t="s">
        <v>165</v>
      </c>
      <c r="C89" s="58"/>
      <c r="D89" s="58"/>
      <c r="E89" s="58"/>
      <c r="F89" s="34">
        <v>183.6</v>
      </c>
    </row>
    <row r="90" spans="1:6" ht="29.25" customHeight="1">
      <c r="A90" s="54"/>
      <c r="B90" s="58" t="s">
        <v>166</v>
      </c>
      <c r="C90" s="58"/>
      <c r="D90" s="58"/>
      <c r="E90" s="58"/>
      <c r="F90" s="34">
        <v>300</v>
      </c>
    </row>
    <row r="91" spans="1:6" ht="12.75">
      <c r="A91" s="54"/>
      <c r="B91" s="41"/>
      <c r="C91" s="41"/>
      <c r="F91" s="35"/>
    </row>
    <row r="92" spans="1:6" ht="12.75">
      <c r="A92" s="4" t="s">
        <v>43</v>
      </c>
      <c r="B92" s="41" t="s">
        <v>40</v>
      </c>
      <c r="C92" s="42"/>
      <c r="F92" s="33"/>
    </row>
    <row r="93" spans="2:6" ht="22.5" customHeight="1">
      <c r="B93" s="58" t="s">
        <v>167</v>
      </c>
      <c r="C93" s="58"/>
      <c r="D93" s="58"/>
      <c r="E93" s="58"/>
      <c r="F93" s="34">
        <v>50000</v>
      </c>
    </row>
    <row r="94" spans="2:6" ht="12.75">
      <c r="B94" s="45"/>
      <c r="F94" s="22"/>
    </row>
    <row r="95" spans="1:6" ht="12.75">
      <c r="A95" s="4" t="s">
        <v>70</v>
      </c>
      <c r="B95" s="41" t="s">
        <v>40</v>
      </c>
      <c r="C95" s="42"/>
      <c r="F95" s="33"/>
    </row>
    <row r="96" spans="2:6" ht="16.5" customHeight="1">
      <c r="B96" s="58" t="s">
        <v>112</v>
      </c>
      <c r="C96" s="58"/>
      <c r="D96" s="58"/>
      <c r="E96" s="58"/>
      <c r="F96" s="34">
        <v>10004</v>
      </c>
    </row>
    <row r="97" spans="2:6" ht="30" customHeight="1">
      <c r="B97" s="58" t="s">
        <v>114</v>
      </c>
      <c r="C97" s="58"/>
      <c r="D97" s="58"/>
      <c r="E97" s="58"/>
      <c r="F97" s="34">
        <v>81818</v>
      </c>
    </row>
    <row r="98" spans="2:6" ht="21" customHeight="1">
      <c r="B98" s="58" t="s">
        <v>41</v>
      </c>
      <c r="C98" s="58"/>
      <c r="D98" s="58"/>
      <c r="E98" s="58"/>
      <c r="F98" s="34">
        <v>4183.8</v>
      </c>
    </row>
    <row r="99" spans="2:6" ht="23.25" customHeight="1">
      <c r="B99" s="58" t="s">
        <v>168</v>
      </c>
      <c r="C99" s="58"/>
      <c r="D99" s="58"/>
      <c r="E99" s="58"/>
      <c r="F99" s="34">
        <v>600.9</v>
      </c>
    </row>
    <row r="100" spans="2:6" ht="36.75" customHeight="1">
      <c r="B100" s="58" t="s">
        <v>169</v>
      </c>
      <c r="C100" s="58"/>
      <c r="D100" s="58"/>
      <c r="E100" s="58"/>
      <c r="F100" s="34">
        <v>1542.4</v>
      </c>
    </row>
    <row r="101" spans="2:6" ht="31.5" customHeight="1">
      <c r="B101" s="58" t="s">
        <v>170</v>
      </c>
      <c r="C101" s="58"/>
      <c r="D101" s="58"/>
      <c r="E101" s="58"/>
      <c r="F101" s="34">
        <v>657.5</v>
      </c>
    </row>
    <row r="102" spans="2:6" ht="26.25" customHeight="1">
      <c r="B102" s="58" t="s">
        <v>171</v>
      </c>
      <c r="C102" s="58"/>
      <c r="D102" s="58"/>
      <c r="E102" s="58"/>
      <c r="F102" s="34">
        <v>2348</v>
      </c>
    </row>
    <row r="103" spans="2:6" ht="29.25" customHeight="1">
      <c r="B103" s="58" t="s">
        <v>172</v>
      </c>
      <c r="C103" s="58"/>
      <c r="D103" s="58"/>
      <c r="E103" s="58"/>
      <c r="F103" s="34">
        <v>28.9</v>
      </c>
    </row>
    <row r="104" spans="2:6" ht="12.75">
      <c r="B104" s="42"/>
      <c r="C104" s="43"/>
      <c r="F104" s="3"/>
    </row>
    <row r="105" spans="1:6" ht="12.75">
      <c r="A105" s="4" t="s">
        <v>99</v>
      </c>
      <c r="B105" s="41" t="s">
        <v>40</v>
      </c>
      <c r="C105" s="44"/>
      <c r="F105" s="3"/>
    </row>
    <row r="106" spans="1:6" ht="28.5" customHeight="1">
      <c r="A106" s="7"/>
      <c r="B106" s="58" t="s">
        <v>100</v>
      </c>
      <c r="C106" s="58"/>
      <c r="D106" s="58"/>
      <c r="E106" s="58"/>
      <c r="F106" s="34">
        <v>102.3</v>
      </c>
    </row>
    <row r="107" spans="2:6" ht="40.5" customHeight="1">
      <c r="B107" s="58" t="s">
        <v>61</v>
      </c>
      <c r="C107" s="58"/>
      <c r="D107" s="58"/>
      <c r="E107" s="58"/>
      <c r="F107" s="34">
        <v>176</v>
      </c>
    </row>
    <row r="108" spans="2:6" ht="27.75" customHeight="1">
      <c r="B108" s="58" t="s">
        <v>101</v>
      </c>
      <c r="C108" s="58"/>
      <c r="D108" s="58"/>
      <c r="E108" s="58"/>
      <c r="F108" s="34">
        <v>51775</v>
      </c>
    </row>
    <row r="109" spans="2:6" ht="40.5" customHeight="1">
      <c r="B109" s="58" t="s">
        <v>102</v>
      </c>
      <c r="C109" s="58"/>
      <c r="D109" s="58"/>
      <c r="E109" s="58"/>
      <c r="F109" s="34">
        <v>0.4</v>
      </c>
    </row>
    <row r="110" spans="1:6" ht="29.25" customHeight="1">
      <c r="A110" s="7"/>
      <c r="B110" s="58" t="s">
        <v>113</v>
      </c>
      <c r="C110" s="58"/>
      <c r="D110" s="58"/>
      <c r="E110" s="58"/>
      <c r="F110" s="34">
        <v>7433</v>
      </c>
    </row>
    <row r="111" spans="1:6" ht="29.25" customHeight="1">
      <c r="A111" s="7"/>
      <c r="B111" s="58" t="s">
        <v>103</v>
      </c>
      <c r="C111" s="58"/>
      <c r="D111" s="58"/>
      <c r="E111" s="58"/>
      <c r="F111" s="34">
        <v>0</v>
      </c>
    </row>
    <row r="112" spans="2:6" ht="12.75">
      <c r="B112" s="42"/>
      <c r="C112" s="43"/>
      <c r="F112" s="3"/>
    </row>
    <row r="113" spans="1:6" ht="12.75">
      <c r="A113" s="4" t="s">
        <v>104</v>
      </c>
      <c r="B113" s="41" t="s">
        <v>40</v>
      </c>
      <c r="C113" s="43"/>
      <c r="F113" s="3"/>
    </row>
    <row r="114" spans="1:6" ht="57" customHeight="1">
      <c r="A114" s="7"/>
      <c r="B114" s="68" t="s">
        <v>89</v>
      </c>
      <c r="C114" s="68"/>
      <c r="D114" s="68"/>
      <c r="E114" s="68"/>
      <c r="F114" s="34">
        <v>111001</v>
      </c>
    </row>
    <row r="115" spans="1:6" ht="30.75" customHeight="1">
      <c r="A115" s="7"/>
      <c r="B115" s="68" t="s">
        <v>90</v>
      </c>
      <c r="C115" s="68"/>
      <c r="D115" s="68"/>
      <c r="E115" s="68"/>
      <c r="F115" s="34">
        <v>56819.9</v>
      </c>
    </row>
    <row r="116" spans="1:6" ht="12.75">
      <c r="A116" s="7"/>
      <c r="B116" s="44"/>
      <c r="C116" s="44"/>
      <c r="F116" s="35"/>
    </row>
    <row r="117" spans="1:6" ht="12.75">
      <c r="A117" s="4" t="s">
        <v>62</v>
      </c>
      <c r="B117" s="41" t="s">
        <v>40</v>
      </c>
      <c r="C117" s="44"/>
      <c r="F117" s="35"/>
    </row>
    <row r="118" spans="2:6" ht="28.5" customHeight="1">
      <c r="B118" s="58" t="s">
        <v>72</v>
      </c>
      <c r="C118" s="58"/>
      <c r="D118" s="58"/>
      <c r="E118" s="58"/>
      <c r="F118" s="34">
        <v>1828</v>
      </c>
    </row>
    <row r="119" spans="2:6" ht="31.5" customHeight="1">
      <c r="B119" s="58" t="s">
        <v>44</v>
      </c>
      <c r="C119" s="58"/>
      <c r="D119" s="58"/>
      <c r="E119" s="58"/>
      <c r="F119" s="34">
        <v>568.2</v>
      </c>
    </row>
    <row r="120" spans="2:6" ht="12.75">
      <c r="B120" s="45"/>
      <c r="F120" s="3"/>
    </row>
    <row r="121" spans="1:6" ht="12.75">
      <c r="A121" s="4" t="s">
        <v>71</v>
      </c>
      <c r="B121" s="41" t="s">
        <v>40</v>
      </c>
      <c r="C121" s="44"/>
      <c r="F121" s="35"/>
    </row>
    <row r="122" spans="2:6" ht="30.75" customHeight="1">
      <c r="B122" s="58" t="s">
        <v>173</v>
      </c>
      <c r="C122" s="58"/>
      <c r="D122" s="58"/>
      <c r="E122" s="58"/>
      <c r="F122" s="34">
        <v>4000</v>
      </c>
    </row>
    <row r="123" spans="2:6" ht="42.75" customHeight="1">
      <c r="B123" s="58" t="s">
        <v>174</v>
      </c>
      <c r="C123" s="58"/>
      <c r="D123" s="58"/>
      <c r="E123" s="58"/>
      <c r="F123" s="34">
        <v>540</v>
      </c>
    </row>
    <row r="124" spans="2:6" ht="41.25" customHeight="1">
      <c r="B124" s="58" t="s">
        <v>175</v>
      </c>
      <c r="C124" s="58"/>
      <c r="D124" s="58"/>
      <c r="E124" s="58"/>
      <c r="F124" s="34">
        <v>70</v>
      </c>
    </row>
    <row r="125" spans="2:6" ht="45.75" customHeight="1">
      <c r="B125" s="67" t="s">
        <v>176</v>
      </c>
      <c r="C125" s="67"/>
      <c r="D125" s="67"/>
      <c r="E125" s="67"/>
      <c r="F125" s="34">
        <v>200</v>
      </c>
    </row>
  </sheetData>
  <sheetProtection/>
  <mergeCells count="34">
    <mergeCell ref="B125:E125"/>
    <mergeCell ref="B115:E115"/>
    <mergeCell ref="B106:E106"/>
    <mergeCell ref="B107:E107"/>
    <mergeCell ref="B108:E108"/>
    <mergeCell ref="B114:E114"/>
    <mergeCell ref="B109:E109"/>
    <mergeCell ref="A1:F3"/>
    <mergeCell ref="E6:F6"/>
    <mergeCell ref="A4:D4"/>
    <mergeCell ref="A6:A7"/>
    <mergeCell ref="B6:B7"/>
    <mergeCell ref="B124:E124"/>
    <mergeCell ref="B89:E89"/>
    <mergeCell ref="B98:E98"/>
    <mergeCell ref="B99:E99"/>
    <mergeCell ref="B100:E100"/>
    <mergeCell ref="B103:E103"/>
    <mergeCell ref="B110:E110"/>
    <mergeCell ref="B111:E111"/>
    <mergeCell ref="B118:E118"/>
    <mergeCell ref="C6:C7"/>
    <mergeCell ref="D6:D7"/>
    <mergeCell ref="B90:E90"/>
    <mergeCell ref="B119:E119"/>
    <mergeCell ref="B122:E122"/>
    <mergeCell ref="B123:E123"/>
    <mergeCell ref="B87:E87"/>
    <mergeCell ref="B88:E88"/>
    <mergeCell ref="B93:E93"/>
    <mergeCell ref="B96:E96"/>
    <mergeCell ref="B97:E97"/>
    <mergeCell ref="B101:E101"/>
    <mergeCell ref="B102:E102"/>
  </mergeCells>
  <printOptions/>
  <pageMargins left="0.7480314960629921" right="0.2362204724409449" top="0.3937007874015748" bottom="0.3937007874015748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user</cp:lastModifiedBy>
  <cp:lastPrinted>2016-03-19T08:33:53Z</cp:lastPrinted>
  <dcterms:created xsi:type="dcterms:W3CDTF">2005-10-01T10:04:25Z</dcterms:created>
  <dcterms:modified xsi:type="dcterms:W3CDTF">2018-06-14T05:58:32Z</dcterms:modified>
  <cp:category/>
  <cp:version/>
  <cp:contentType/>
  <cp:contentStatus/>
</cp:coreProperties>
</file>